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Documents\šachy\Soutěže 2025-2026\MČR DMŽ 2026\"/>
    </mc:Choice>
  </mc:AlternateContent>
  <xr:revisionPtr revIDLastSave="0" documentId="13_ncr:1_{81F3E7EF-01DE-40A3-85A0-E4304DC0D20C}" xr6:coauthVersionLast="47" xr6:coauthVersionMax="47" xr10:uidLastSave="{00000000-0000-0000-0000-000000000000}"/>
  <bookViews>
    <workbookView xWindow="-120" yWindow="-120" windowWidth="38640" windowHeight="21840" tabRatio="500" xr2:uid="{00000000-000D-0000-FFFF-FFFF00000000}"/>
  </bookViews>
  <sheets>
    <sheet name="MČRDMŽ 2026" sheetId="1" r:id="rId1"/>
  </sheets>
  <definedNames>
    <definedName name="typ_FF_depandance">'MČRDMŽ 2026'!$AJ$8:$AJ$12</definedName>
    <definedName name="typ_FF_hotelová_část">'MČRDMŽ 2026'!$AJ$3:$AJ$6</definedName>
    <definedName name="typ_Parkhotel">'MČRDMŽ 2026'!$AJ$14:$AJ$17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1" l="1"/>
  <c r="S5" i="1"/>
  <c r="T5" i="1"/>
  <c r="U5" i="1"/>
  <c r="V5" i="1"/>
  <c r="W5" i="1"/>
  <c r="AE5" i="1"/>
  <c r="AF5" i="1"/>
  <c r="Z5" i="1" s="1"/>
  <c r="AI5" i="1"/>
  <c r="S6" i="1"/>
  <c r="T6" i="1"/>
  <c r="U6" i="1"/>
  <c r="V6" i="1"/>
  <c r="W6" i="1"/>
  <c r="Y6" i="1"/>
  <c r="Z6" i="1"/>
  <c r="AE6" i="1"/>
  <c r="AF6" i="1"/>
  <c r="AG6" i="1"/>
  <c r="AH6" i="1"/>
  <c r="AI6" i="1"/>
  <c r="S7" i="1"/>
  <c r="T7" i="1"/>
  <c r="U7" i="1"/>
  <c r="AG7" i="1" s="1"/>
  <c r="V7" i="1"/>
  <c r="W7" i="1"/>
  <c r="Y7" i="1"/>
  <c r="Z7" i="1"/>
  <c r="AE7" i="1"/>
  <c r="AF7" i="1"/>
  <c r="AH7" i="1" s="1"/>
  <c r="AI7" i="1"/>
  <c r="S8" i="1"/>
  <c r="T8" i="1"/>
  <c r="U8" i="1"/>
  <c r="V8" i="1"/>
  <c r="W8" i="1"/>
  <c r="Y8" i="1"/>
  <c r="AE8" i="1"/>
  <c r="AF8" i="1"/>
  <c r="AI8" i="1"/>
  <c r="S9" i="1"/>
  <c r="T9" i="1"/>
  <c r="U9" i="1"/>
  <c r="V9" i="1"/>
  <c r="W9" i="1"/>
  <c r="AE9" i="1"/>
  <c r="AF9" i="1"/>
  <c r="AH9" i="1"/>
  <c r="AI9" i="1"/>
  <c r="S10" i="1"/>
  <c r="T10" i="1"/>
  <c r="U10" i="1"/>
  <c r="V10" i="1"/>
  <c r="W10" i="1"/>
  <c r="Y10" i="1"/>
  <c r="Z10" i="1"/>
  <c r="AE10" i="1"/>
  <c r="AF10" i="1"/>
  <c r="AG10" i="1"/>
  <c r="AH10" i="1"/>
  <c r="AI10" i="1"/>
  <c r="S11" i="1"/>
  <c r="AB11" i="1" s="1"/>
  <c r="T11" i="1"/>
  <c r="U11" i="1"/>
  <c r="V11" i="1"/>
  <c r="W11" i="1"/>
  <c r="Y11" i="1"/>
  <c r="Z11" i="1"/>
  <c r="AE11" i="1"/>
  <c r="AF11" i="1"/>
  <c r="AG11" i="1"/>
  <c r="AH11" i="1"/>
  <c r="AI11" i="1"/>
  <c r="I11" i="1" s="1"/>
  <c r="S12" i="1"/>
  <c r="AB12" i="1" s="1"/>
  <c r="T12" i="1"/>
  <c r="U12" i="1"/>
  <c r="V12" i="1"/>
  <c r="W12" i="1"/>
  <c r="Y12" i="1"/>
  <c r="Z12" i="1"/>
  <c r="AE12" i="1"/>
  <c r="AF12" i="1"/>
  <c r="AG12" i="1"/>
  <c r="AH12" i="1"/>
  <c r="AI12" i="1"/>
  <c r="I12" i="1" s="1"/>
  <c r="S13" i="1"/>
  <c r="AB13" i="1" s="1"/>
  <c r="T13" i="1"/>
  <c r="U13" i="1"/>
  <c r="V13" i="1"/>
  <c r="W13" i="1"/>
  <c r="Y13" i="1"/>
  <c r="Z13" i="1"/>
  <c r="AE13" i="1"/>
  <c r="AF13" i="1"/>
  <c r="AG13" i="1"/>
  <c r="AH13" i="1"/>
  <c r="AI13" i="1"/>
  <c r="I13" i="1" s="1"/>
  <c r="S14" i="1"/>
  <c r="AB14" i="1" s="1"/>
  <c r="T14" i="1"/>
  <c r="U14" i="1"/>
  <c r="V14" i="1"/>
  <c r="W14" i="1"/>
  <c r="Y14" i="1"/>
  <c r="Z14" i="1"/>
  <c r="AE14" i="1"/>
  <c r="AF14" i="1"/>
  <c r="AG14" i="1"/>
  <c r="AH14" i="1"/>
  <c r="AI14" i="1"/>
  <c r="I14" i="1" s="1"/>
  <c r="S15" i="1"/>
  <c r="AB15" i="1" s="1"/>
  <c r="T15" i="1"/>
  <c r="U15" i="1"/>
  <c r="V15" i="1"/>
  <c r="W15" i="1"/>
  <c r="Y15" i="1"/>
  <c r="Z15" i="1"/>
  <c r="AE15" i="1"/>
  <c r="AF15" i="1"/>
  <c r="AG15" i="1"/>
  <c r="AH15" i="1"/>
  <c r="AI15" i="1"/>
  <c r="I15" i="1" s="1"/>
  <c r="S16" i="1"/>
  <c r="AB16" i="1" s="1"/>
  <c r="T16" i="1"/>
  <c r="U16" i="1"/>
  <c r="V16" i="1"/>
  <c r="W16" i="1"/>
  <c r="Y16" i="1"/>
  <c r="Z16" i="1"/>
  <c r="AE16" i="1"/>
  <c r="AF16" i="1"/>
  <c r="AG16" i="1"/>
  <c r="AH16" i="1"/>
  <c r="AI16" i="1"/>
  <c r="I16" i="1" s="1"/>
  <c r="S17" i="1"/>
  <c r="AB17" i="1" s="1"/>
  <c r="T17" i="1"/>
  <c r="U17" i="1"/>
  <c r="V17" i="1"/>
  <c r="W17" i="1"/>
  <c r="Y17" i="1"/>
  <c r="Z17" i="1"/>
  <c r="AE17" i="1"/>
  <c r="AF17" i="1"/>
  <c r="AG17" i="1"/>
  <c r="AH17" i="1"/>
  <c r="AI17" i="1"/>
  <c r="I17" i="1" s="1"/>
  <c r="S18" i="1"/>
  <c r="AB18" i="1" s="1"/>
  <c r="T18" i="1"/>
  <c r="U18" i="1"/>
  <c r="V18" i="1"/>
  <c r="W18" i="1"/>
  <c r="Y18" i="1"/>
  <c r="Z18" i="1"/>
  <c r="AE18" i="1"/>
  <c r="AF18" i="1"/>
  <c r="AG18" i="1"/>
  <c r="AH18" i="1"/>
  <c r="AI18" i="1"/>
  <c r="I18" i="1" s="1"/>
  <c r="S19" i="1"/>
  <c r="AB19" i="1" s="1"/>
  <c r="T19" i="1"/>
  <c r="U19" i="1"/>
  <c r="V19" i="1"/>
  <c r="W19" i="1"/>
  <c r="Y19" i="1"/>
  <c r="Z19" i="1"/>
  <c r="AE19" i="1"/>
  <c r="AF19" i="1"/>
  <c r="AG19" i="1"/>
  <c r="AH19" i="1"/>
  <c r="AI19" i="1"/>
  <c r="I19" i="1" s="1"/>
  <c r="S20" i="1"/>
  <c r="AB20" i="1" s="1"/>
  <c r="T20" i="1"/>
  <c r="U20" i="1"/>
  <c r="V20" i="1"/>
  <c r="W20" i="1"/>
  <c r="Y20" i="1"/>
  <c r="Z20" i="1"/>
  <c r="AE20" i="1"/>
  <c r="AF20" i="1"/>
  <c r="AG20" i="1"/>
  <c r="AH20" i="1"/>
  <c r="AI20" i="1"/>
  <c r="I20" i="1" s="1"/>
  <c r="S21" i="1"/>
  <c r="AB21" i="1" s="1"/>
  <c r="T21" i="1"/>
  <c r="U21" i="1"/>
  <c r="V21" i="1"/>
  <c r="W21" i="1"/>
  <c r="Y21" i="1"/>
  <c r="Z21" i="1"/>
  <c r="AE21" i="1"/>
  <c r="AF21" i="1"/>
  <c r="AG21" i="1"/>
  <c r="AH21" i="1"/>
  <c r="AI21" i="1"/>
  <c r="I21" i="1" s="1"/>
  <c r="S22" i="1"/>
  <c r="AB22" i="1" s="1"/>
  <c r="T22" i="1"/>
  <c r="U22" i="1"/>
  <c r="V22" i="1"/>
  <c r="W22" i="1"/>
  <c r="Y22" i="1"/>
  <c r="Z22" i="1"/>
  <c r="AE22" i="1"/>
  <c r="AF22" i="1"/>
  <c r="AG22" i="1"/>
  <c r="AH22" i="1"/>
  <c r="AI22" i="1"/>
  <c r="I22" i="1" s="1"/>
  <c r="S23" i="1"/>
  <c r="AB23" i="1" s="1"/>
  <c r="T23" i="1"/>
  <c r="U23" i="1"/>
  <c r="V23" i="1"/>
  <c r="W23" i="1"/>
  <c r="Y23" i="1"/>
  <c r="Z23" i="1"/>
  <c r="AE23" i="1"/>
  <c r="AF23" i="1"/>
  <c r="AG23" i="1"/>
  <c r="AH23" i="1"/>
  <c r="AI23" i="1"/>
  <c r="I23" i="1" s="1"/>
  <c r="S24" i="1"/>
  <c r="AB24" i="1" s="1"/>
  <c r="T24" i="1"/>
  <c r="U24" i="1"/>
  <c r="V24" i="1"/>
  <c r="W24" i="1"/>
  <c r="Y24" i="1"/>
  <c r="Z24" i="1"/>
  <c r="AE24" i="1"/>
  <c r="AF24" i="1"/>
  <c r="AG24" i="1"/>
  <c r="AH24" i="1"/>
  <c r="AI24" i="1"/>
  <c r="I24" i="1" s="1"/>
  <c r="S25" i="1"/>
  <c r="AB25" i="1" s="1"/>
  <c r="T25" i="1"/>
  <c r="U25" i="1"/>
  <c r="V25" i="1"/>
  <c r="W25" i="1"/>
  <c r="Y25" i="1"/>
  <c r="Z25" i="1"/>
  <c r="AE25" i="1"/>
  <c r="AF25" i="1"/>
  <c r="AG25" i="1"/>
  <c r="AH25" i="1"/>
  <c r="AI25" i="1"/>
  <c r="I25" i="1" s="1"/>
  <c r="S26" i="1"/>
  <c r="AB26" i="1" s="1"/>
  <c r="T26" i="1"/>
  <c r="U26" i="1"/>
  <c r="V26" i="1"/>
  <c r="W26" i="1"/>
  <c r="Y26" i="1"/>
  <c r="Z26" i="1"/>
  <c r="AE26" i="1"/>
  <c r="AF26" i="1"/>
  <c r="AG26" i="1"/>
  <c r="AH26" i="1"/>
  <c r="AI26" i="1"/>
  <c r="I26" i="1" s="1"/>
  <c r="S27" i="1"/>
  <c r="AB27" i="1" s="1"/>
  <c r="T27" i="1"/>
  <c r="U27" i="1"/>
  <c r="V27" i="1"/>
  <c r="W27" i="1"/>
  <c r="Y27" i="1"/>
  <c r="Z27" i="1"/>
  <c r="AE27" i="1"/>
  <c r="AF27" i="1"/>
  <c r="AG27" i="1"/>
  <c r="AH27" i="1"/>
  <c r="AI27" i="1"/>
  <c r="I27" i="1" s="1"/>
  <c r="S28" i="1"/>
  <c r="AB28" i="1" s="1"/>
  <c r="T28" i="1"/>
  <c r="U28" i="1"/>
  <c r="V28" i="1"/>
  <c r="W28" i="1"/>
  <c r="Y28" i="1"/>
  <c r="Z28" i="1"/>
  <c r="AE28" i="1"/>
  <c r="AF28" i="1"/>
  <c r="AG28" i="1"/>
  <c r="AH28" i="1"/>
  <c r="AI28" i="1"/>
  <c r="I28" i="1" s="1"/>
  <c r="AF4" i="1"/>
  <c r="AH4" i="1" s="1"/>
  <c r="AI4" i="1"/>
  <c r="V4" i="1"/>
  <c r="U4" i="1"/>
  <c r="T4" i="1"/>
  <c r="AB6" i="1" l="1"/>
  <c r="AA25" i="1"/>
  <c r="AD21" i="1"/>
  <c r="AD13" i="1"/>
  <c r="AC17" i="1"/>
  <c r="AA26" i="1"/>
  <c r="AC22" i="1"/>
  <c r="AA18" i="1"/>
  <c r="AC14" i="1"/>
  <c r="AC27" i="1"/>
  <c r="AC15" i="1"/>
  <c r="AA28" i="1"/>
  <c r="AD24" i="1"/>
  <c r="AA20" i="1"/>
  <c r="AA16" i="1"/>
  <c r="AA12" i="1"/>
  <c r="AA6" i="1"/>
  <c r="AA23" i="1"/>
  <c r="AD19" i="1"/>
  <c r="AA8" i="1"/>
  <c r="AB8" i="1"/>
  <c r="AB10" i="1"/>
  <c r="AB9" i="1"/>
  <c r="AB7" i="1"/>
  <c r="Y5" i="1"/>
  <c r="AB5" i="1"/>
  <c r="AA11" i="1"/>
  <c r="AH8" i="1"/>
  <c r="AH5" i="1"/>
  <c r="AC9" i="1"/>
  <c r="Y9" i="1"/>
  <c r="AA10" i="1"/>
  <c r="Z9" i="1"/>
  <c r="AG9" i="1"/>
  <c r="Z8" i="1"/>
  <c r="AG8" i="1"/>
  <c r="AC7" i="1"/>
  <c r="AG5" i="1"/>
  <c r="AD26" i="1"/>
  <c r="AD23" i="1"/>
  <c r="AD18" i="1"/>
  <c r="AD15" i="1"/>
  <c r="AD12" i="1"/>
  <c r="AD9" i="1"/>
  <c r="AD6" i="1"/>
  <c r="AC28" i="1"/>
  <c r="AC26" i="1"/>
  <c r="AC24" i="1"/>
  <c r="AC21" i="1"/>
  <c r="AC19" i="1"/>
  <c r="AC16" i="1"/>
  <c r="AC13" i="1"/>
  <c r="AC11" i="1"/>
  <c r="AC8" i="1"/>
  <c r="AC5" i="1"/>
  <c r="AA27" i="1"/>
  <c r="AA21" i="1"/>
  <c r="AA14" i="1"/>
  <c r="AA7" i="1"/>
  <c r="AD28" i="1"/>
  <c r="AD25" i="1"/>
  <c r="AD22" i="1"/>
  <c r="AD20" i="1"/>
  <c r="AD17" i="1"/>
  <c r="AD14" i="1"/>
  <c r="AD11" i="1"/>
  <c r="AD7" i="1"/>
  <c r="AA24" i="1"/>
  <c r="AA22" i="1"/>
  <c r="AA19" i="1"/>
  <c r="AA17" i="1"/>
  <c r="AA15" i="1"/>
  <c r="AA13" i="1"/>
  <c r="AA9" i="1"/>
  <c r="AA5" i="1"/>
  <c r="AD27" i="1"/>
  <c r="AD16" i="1"/>
  <c r="AD10" i="1"/>
  <c r="AD8" i="1"/>
  <c r="AD5" i="1"/>
  <c r="AC25" i="1"/>
  <c r="AC23" i="1"/>
  <c r="AC20" i="1"/>
  <c r="AC18" i="1"/>
  <c r="AC12" i="1"/>
  <c r="AC10" i="1"/>
  <c r="I10" i="1" s="1"/>
  <c r="AC6" i="1"/>
  <c r="I6" i="1" s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4" i="1"/>
  <c r="W4" i="1"/>
  <c r="AG4" i="1" s="1"/>
  <c r="S4" i="1"/>
  <c r="Z4" i="1" s="1"/>
  <c r="AE4" i="1"/>
  <c r="AB4" i="1" l="1"/>
  <c r="I7" i="1"/>
  <c r="I8" i="1"/>
  <c r="I9" i="1"/>
  <c r="I5" i="1"/>
  <c r="AA4" i="1"/>
  <c r="AD4" i="1"/>
  <c r="Y4" i="1"/>
  <c r="AC4" i="1"/>
  <c r="I4" i="1" l="1"/>
  <c r="I30" i="1" s="1"/>
</calcChain>
</file>

<file path=xl/sharedStrings.xml><?xml version="1.0" encoding="utf-8"?>
<sst xmlns="http://schemas.openxmlformats.org/spreadsheetml/2006/main" count="126" uniqueCount="90">
  <si>
    <t>Č.</t>
  </si>
  <si>
    <t>Jméno a příjmení</t>
  </si>
  <si>
    <t>Kategorie</t>
  </si>
  <si>
    <t>Datum narození</t>
  </si>
  <si>
    <t>Číslo OP (18+)</t>
  </si>
  <si>
    <t>Adresa (18+)</t>
  </si>
  <si>
    <t>Typ ubytování</t>
  </si>
  <si>
    <t>Velikost pokoje</t>
  </si>
  <si>
    <t>Poznámka</t>
  </si>
  <si>
    <t>Informace pro ubytované</t>
  </si>
  <si>
    <t>Vyberte ze seznamu</t>
  </si>
  <si>
    <t>DD.MM.RRRR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</si>
  <si>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</si>
  <si>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</si>
  <si>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</si>
  <si>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</si>
  <si>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</si>
  <si>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</si>
  <si>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</si>
  <si>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</si>
  <si>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</si>
  <si>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</si>
  <si>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</si>
  <si>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</si>
  <si>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</si>
  <si>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</si>
  <si>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</si>
  <si>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</si>
  <si>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</si>
  <si>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</si>
  <si>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</si>
  <si>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</si>
  <si>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</si>
  <si>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</si>
  <si>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</si>
  <si>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</si>
  <si>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</si>
  <si>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Fakturační údaje</t>
  </si>
  <si>
    <t>Předběžná soupiska</t>
  </si>
  <si>
    <t>Kontaktní osoba</t>
  </si>
  <si>
    <t>Doplňující informace</t>
  </si>
  <si>
    <t>jméno:</t>
  </si>
  <si>
    <t xml:space="preserve">tel: </t>
  </si>
  <si>
    <t>email:</t>
  </si>
  <si>
    <t>Odhad ceny</t>
  </si>
  <si>
    <t>Bude přepočítáno pořadatelem</t>
  </si>
  <si>
    <t>Pouze ubytovaní přes pořadatele</t>
  </si>
  <si>
    <t>Prosíme o dodržení formátu</t>
  </si>
  <si>
    <t>Formát: DD.MM.RRRR</t>
  </si>
  <si>
    <t>čtyřlůžkový</t>
  </si>
  <si>
    <t>depandance FF a Parkhotel</t>
  </si>
  <si>
    <t>hotelová část FF</t>
  </si>
  <si>
    <t>dvoulůžkový s příplatkem za volné lůžko</t>
  </si>
  <si>
    <t>třílůžkový</t>
  </si>
  <si>
    <t>pětilůžkový</t>
  </si>
  <si>
    <t>jednolůžkový</t>
  </si>
  <si>
    <t>dvoulůžkový</t>
  </si>
  <si>
    <t>Nejprve vyberte typ ubytování</t>
  </si>
  <si>
    <t xml:space="preserve">Pořadatele lze požádat o prodloužený pobyt za zvýhodněnou cenu. Nedělní vyklizení pokojů se řídí podmínkou konkrétního hotelu, pokud pořadatel nesdělí informaci jinou. </t>
  </si>
  <si>
    <t>velikost</t>
  </si>
  <si>
    <t>počet nocí</t>
  </si>
  <si>
    <t>cena dosp. A</t>
  </si>
  <si>
    <t>cena dítě dop. A</t>
  </si>
  <si>
    <t>cena dítě A</t>
  </si>
  <si>
    <t>cena dosp. B</t>
  </si>
  <si>
    <t>cena dítě dop. B</t>
  </si>
  <si>
    <t>cena dítě B</t>
  </si>
  <si>
    <t>příplatek</t>
  </si>
  <si>
    <t>50% A</t>
  </si>
  <si>
    <t>50% B</t>
  </si>
  <si>
    <t>Umožňujeme i možnost fakturace doprovodům přímo hotelem (využití příspěvku zaměstnavatele, příspěvek FKSP)</t>
  </si>
  <si>
    <t>doprovod+OPEN/hráč</t>
  </si>
  <si>
    <t>kontrola &lt;2013</t>
  </si>
  <si>
    <t>typ A</t>
  </si>
  <si>
    <t>typ B</t>
  </si>
  <si>
    <t>=&lt;2023</t>
  </si>
  <si>
    <t>&lt;=2021</t>
  </si>
  <si>
    <t>#</t>
  </si>
  <si>
    <t>Počet přihlašovaných týmů:</t>
  </si>
  <si>
    <t>Mistrovství ČR družstev mladších žáků (12.-14. června 2026)</t>
  </si>
  <si>
    <t>1L s volným lůžkem</t>
  </si>
  <si>
    <t>2L</t>
  </si>
  <si>
    <t>3L</t>
  </si>
  <si>
    <t>4L</t>
  </si>
  <si>
    <t>5L</t>
  </si>
  <si>
    <t>typ_FF_depandance</t>
  </si>
  <si>
    <t>typ_FF_hotelová_část</t>
  </si>
  <si>
    <t>2L s volným lůžkem</t>
  </si>
  <si>
    <t>Ubytování od večeře 12.6. do oběda 14.6.              Jiný termín ubytování nutno řešit přes recepci hotelu: rezervace@hotelfitfun.cz</t>
  </si>
  <si>
    <t>typ_Parkhotel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</si>
</sst>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32"/>
      <color rgb="FF0070C0"/>
      <name val="Calibri"/>
      <family val="2"/>
      <charset val="238"/>
    </font>
    <font>
      <b/>
      <sz val="2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8"/>
      <color rgb="FF0070C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20"/>
      <color rgb="FF0070C0"/>
      <name val="Calibri"/>
      <family val="2"/>
      <charset val="238"/>
    </font>
    <font>
      <sz val="14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right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3" borderId="36" xfId="0" applyFill="1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right" vertical="top"/>
      <protection locked="0"/>
    </xf>
    <xf numFmtId="0" fontId="3" fillId="3" borderId="15" xfId="0" applyFont="1" applyFill="1" applyBorder="1" applyAlignment="1" applyProtection="1">
      <alignment horizontal="right" vertical="top"/>
      <protection locked="0"/>
    </xf>
    <xf numFmtId="0" fontId="3" fillId="0" borderId="15" xfId="0" applyFont="1" applyBorder="1" applyAlignment="1" applyProtection="1">
      <alignment horizontal="right" vertical="top"/>
      <protection locked="0"/>
    </xf>
    <xf numFmtId="0" fontId="3" fillId="0" borderId="34" xfId="0" applyFont="1" applyBorder="1" applyAlignment="1" applyProtection="1">
      <alignment horizontal="right" vertical="top"/>
      <protection locked="0"/>
    </xf>
    <xf numFmtId="0" fontId="3" fillId="3" borderId="16" xfId="0" applyFont="1" applyFill="1" applyBorder="1" applyAlignment="1" applyProtection="1">
      <alignment horizontal="right" vertical="top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right"/>
      <protection locked="0"/>
    </xf>
    <xf numFmtId="0" fontId="0" fillId="0" borderId="38" xfId="0" applyBorder="1" applyAlignment="1">
      <alignment horizontal="center" vertical="center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right"/>
      <protection locked="0"/>
    </xf>
    <xf numFmtId="0" fontId="0" fillId="3" borderId="39" xfId="0" applyFill="1" applyBorder="1" applyAlignment="1" applyProtection="1">
      <alignment horizontal="right"/>
      <protection locked="0"/>
    </xf>
  </cellXfs>
  <cellStyles count="1">
    <cellStyle name="Normální" xfId="0" builtinId="0"/>
  </cellStyles>
  <dxfs count="2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0" hidden="0"/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border diagonalDown="0">
        <left style="medium">
          <color indexed="64"/>
        </left>
        <right style="medium">
          <color indexed="64"/>
        </right>
        <vertical/>
      </border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2:J28" totalsRowShown="0" headerRowDxfId="23" dataDxfId="22">
  <tableColumns count="10">
    <tableColumn id="1" xr3:uid="{00000000-0010-0000-0000-000001000000}" name="Č." dataDxfId="21" totalsRowDxfId="20"/>
    <tableColumn id="2" xr3:uid="{00000000-0010-0000-0000-000002000000}" name="Jméno a příjmení" dataDxfId="19" totalsRowDxfId="18"/>
    <tableColumn id="3" xr3:uid="{00000000-0010-0000-0000-000003000000}" name="Kategorie" dataDxfId="17" totalsRowDxfId="16"/>
    <tableColumn id="4" xr3:uid="{00000000-0010-0000-0000-000004000000}" name="Datum narození" dataDxfId="15" totalsRowDxfId="14"/>
    <tableColumn id="5" xr3:uid="{00000000-0010-0000-0000-000005000000}" name="Číslo OP (18+)" dataDxfId="13" totalsRowDxfId="12"/>
    <tableColumn id="6" xr3:uid="{00000000-0010-0000-0000-000006000000}" name="Adresa (18+)" dataDxfId="11" totalsRowDxfId="10"/>
    <tableColumn id="7" xr3:uid="{00000000-0010-0000-0000-000007000000}" name="Typ ubytování" dataDxfId="9" totalsRowDxfId="8"/>
    <tableColumn id="8" xr3:uid="{00000000-0010-0000-0000-000008000000}" name="Velikost pokoje" dataDxfId="7" totalsRowDxfId="6"/>
    <tableColumn id="10" xr3:uid="{E9859025-9B46-4ED0-A768-F3627DF01A96}" name="Odhad ceny" dataDxfId="5" totalsRowDxfId="4"/>
    <tableColumn id="9" xr3:uid="{00000000-0010-0000-0000-000009000000}" name="Poznámka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85" zoomScaleNormal="85" workbookViewId="0">
      <selection activeCell="B4" sqref="B4"/>
    </sheetView>
  </sheetViews>
  <sheetFormatPr defaultColWidth="8.5703125" defaultRowHeight="15" x14ac:dyDescent="0.25"/>
  <cols>
    <col min="1" max="1" width="8.5703125" style="11"/>
    <col min="2" max="2" width="21.28515625" style="11" bestFit="1" customWidth="1"/>
    <col min="3" max="3" width="20.5703125" style="11" customWidth="1"/>
    <col min="4" max="4" width="14.42578125" style="11" bestFit="1" customWidth="1"/>
    <col min="5" max="6" width="20.5703125" style="11" customWidth="1"/>
    <col min="7" max="7" width="23.42578125" style="11" bestFit="1" customWidth="1"/>
    <col min="8" max="8" width="34.5703125" style="11" bestFit="1" customWidth="1"/>
    <col min="9" max="10" width="20.5703125" style="11" customWidth="1"/>
    <col min="11" max="11" width="8.5703125" style="11"/>
    <col min="12" max="12" width="8.5703125" style="11" customWidth="1"/>
    <col min="13" max="16" width="8.5703125" style="11"/>
    <col min="18" max="18" width="8.5703125" hidden="1" customWidth="1"/>
    <col min="19" max="19" width="19.28515625" hidden="1" customWidth="1"/>
    <col min="20" max="20" width="13.42578125" hidden="1" customWidth="1"/>
    <col min="21" max="22" width="7" hidden="1" customWidth="1"/>
    <col min="23" max="23" width="7.140625" hidden="1" customWidth="1"/>
    <col min="24" max="24" width="9.42578125" hidden="1" customWidth="1"/>
    <col min="25" max="25" width="11.42578125" hidden="1" customWidth="1"/>
    <col min="26" max="26" width="14.42578125" hidden="1" customWidth="1"/>
    <col min="27" max="27" width="11.140625" hidden="1" customWidth="1"/>
    <col min="28" max="28" width="11.42578125" hidden="1" customWidth="1"/>
    <col min="29" max="29" width="14.28515625" hidden="1" customWidth="1"/>
    <col min="30" max="30" width="11.140625" hidden="1" customWidth="1"/>
    <col min="31" max="31" width="8.140625" hidden="1" customWidth="1"/>
    <col min="32" max="34" width="11.140625" hidden="1" customWidth="1"/>
    <col min="35" max="35" width="16.42578125" hidden="1" customWidth="1"/>
    <col min="36" max="36" width="16.28515625" hidden="1" customWidth="1"/>
    <col min="37" max="16384" width="8.5703125" style="11"/>
  </cols>
  <sheetData>
    <row r="1" spans="1:36" s="5" customFormat="1" ht="39.75" customHeight="1" thickBot="1" x14ac:dyDescent="0.3">
      <c r="A1" s="79" t="s">
        <v>79</v>
      </c>
      <c r="B1" s="80"/>
      <c r="C1" s="80"/>
      <c r="D1" s="80"/>
      <c r="E1" s="80"/>
      <c r="F1" s="80"/>
      <c r="G1" s="80"/>
      <c r="H1" s="80"/>
      <c r="I1" s="80"/>
      <c r="J1" s="81"/>
      <c r="K1" s="4"/>
      <c r="L1" s="4"/>
      <c r="M1" s="4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1:36" ht="15" customHeight="1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 t="s">
        <v>44</v>
      </c>
      <c r="J2" s="9" t="s">
        <v>8</v>
      </c>
      <c r="K2" s="10"/>
      <c r="L2" s="82" t="s">
        <v>9</v>
      </c>
      <c r="M2" s="82"/>
      <c r="N2" s="82"/>
      <c r="O2" s="82"/>
      <c r="P2" s="82"/>
      <c r="S2" s="33" t="s">
        <v>71</v>
      </c>
      <c r="T2" s="33" t="s">
        <v>72</v>
      </c>
      <c r="U2" s="33" t="s">
        <v>73</v>
      </c>
      <c r="V2" s="33" t="s">
        <v>74</v>
      </c>
      <c r="W2" s="33" t="s">
        <v>59</v>
      </c>
      <c r="X2" s="33" t="s">
        <v>60</v>
      </c>
      <c r="Y2" s="33" t="s">
        <v>61</v>
      </c>
      <c r="Z2" s="33" t="s">
        <v>62</v>
      </c>
      <c r="AA2" s="33" t="s">
        <v>63</v>
      </c>
      <c r="AB2" s="33" t="s">
        <v>64</v>
      </c>
      <c r="AC2" s="33" t="s">
        <v>65</v>
      </c>
      <c r="AD2" s="33" t="s">
        <v>66</v>
      </c>
      <c r="AE2" s="33" t="s">
        <v>67</v>
      </c>
      <c r="AF2" s="33" t="s">
        <v>76</v>
      </c>
      <c r="AG2" s="34" t="s">
        <v>68</v>
      </c>
      <c r="AH2" s="33" t="s">
        <v>69</v>
      </c>
      <c r="AI2" s="35" t="s">
        <v>75</v>
      </c>
      <c r="AJ2" t="s">
        <v>86</v>
      </c>
    </row>
    <row r="3" spans="1:36" ht="15" customHeight="1" thickBot="1" x14ac:dyDescent="0.3">
      <c r="A3" s="12"/>
      <c r="B3" s="49" t="s">
        <v>47</v>
      </c>
      <c r="C3" s="13" t="s">
        <v>10</v>
      </c>
      <c r="D3" s="13" t="s">
        <v>48</v>
      </c>
      <c r="E3" s="13" t="s">
        <v>46</v>
      </c>
      <c r="F3" s="13" t="s">
        <v>46</v>
      </c>
      <c r="G3" s="13" t="s">
        <v>10</v>
      </c>
      <c r="H3" s="14" t="s">
        <v>57</v>
      </c>
      <c r="I3" s="42" t="s">
        <v>45</v>
      </c>
      <c r="J3" s="15"/>
      <c r="K3" s="10"/>
      <c r="L3" s="82"/>
      <c r="M3" s="82"/>
      <c r="N3" s="82"/>
      <c r="O3" s="82"/>
      <c r="P3" s="82"/>
      <c r="S3" s="1"/>
      <c r="AJ3" t="s">
        <v>87</v>
      </c>
    </row>
    <row r="4" spans="1:36" ht="14.25" customHeight="1" thickBot="1" x14ac:dyDescent="0.3">
      <c r="A4" s="54" t="s">
        <v>12</v>
      </c>
      <c r="B4" s="50"/>
      <c r="C4" s="16"/>
      <c r="D4" s="16" t="s">
        <v>11</v>
      </c>
      <c r="E4" s="17"/>
      <c r="F4" s="17"/>
      <c r="G4" s="18"/>
      <c r="H4" s="19"/>
      <c r="I4" s="64" t="str">
        <f>IFERROR(IF(AI4=1,0,SUM(Y4:AE4,AG4,AH4)),"vyplňte potřebné údaje")</f>
        <v>vyplňte potřebné údaje</v>
      </c>
      <c r="J4" s="20"/>
      <c r="L4" s="83" t="s">
        <v>88</v>
      </c>
      <c r="M4" s="83"/>
      <c r="N4" s="83"/>
      <c r="O4" s="83"/>
      <c r="P4" s="83"/>
      <c r="R4" t="str">
        <f>SUBSTITUTE(G4, " ", "_")</f>
        <v/>
      </c>
      <c r="S4">
        <f>IF(OR(C4="doprovod",C4="OPEN"),1,0)</f>
        <v>0</v>
      </c>
      <c r="T4">
        <f>IFERROR(IF(VALUE(RIGHT(D4,4))&gt;2012,1,0),0)</f>
        <v>0</v>
      </c>
      <c r="U4">
        <f>IF(G4="hotelová část FF",1,0)</f>
        <v>0</v>
      </c>
      <c r="V4">
        <f>IF(G4="depandance FF a Parkhotel",1,0)</f>
        <v>0</v>
      </c>
      <c r="W4">
        <f t="shared" ref="W4" si="0">IF(H4="jednolůžkový",1,IF(H4="dvoulůžkový s příplatkem za volné lůžko","2a",IF(H4="dvoulůžkový","2b",IF(H4="třílůžkový",3,IF(H4="čtyřlůžkový",4,IF(H4="pětilůžkový",5,0))))))</f>
        <v>0</v>
      </c>
      <c r="X4">
        <v>2</v>
      </c>
      <c r="Y4">
        <f>IF(G4="hotelová část FF",(IF(S4=1,IF(T4=0,IF(U4=1,IF(OR(W4=1,W4="2b",W4="2a"),X4*1290+X4*75,X4*1290),0),0),0)),0)</f>
        <v>0</v>
      </c>
      <c r="Z4">
        <f>IF(G4="hotelová část FF",(IF(AF4=1,0,IF(S4=1,IF(T4=1,IF(U4=1,IF(OR(W4=1,W4="2a",W4="2b"),X4*1090+X4*75,X4*1090),0),0),0))),0)</f>
        <v>0</v>
      </c>
      <c r="AA4">
        <f>IF(AF4=1,0,IF(S4=0,IF(T4=1,IF(U4=1,IF(OR(W4=1,W4="2a"),X4*1090+X4*75,X4*1090),0),0),0))</f>
        <v>0</v>
      </c>
      <c r="AB4">
        <f>IF(S4=1,IF(T4=0,IF(V4=1,IF(OR(W4=1,W4="2a"),X4*1190+X4*150,X4*1190),0),0),0)</f>
        <v>0</v>
      </c>
      <c r="AC4">
        <f>IF(AF4=1,0,IF(S4=1,IF(T4=1,IF(V4=1,IF(OR(W4=1,W4="2a"),X4*990+X4*150,X4*990),0),0),0))</f>
        <v>0</v>
      </c>
      <c r="AD4">
        <f>IF(AF4=1,0,IF(S4=0,IF(T4=1,IF(V4=1,IF(OR(W4=1,W4="2a"),X4*990+X4*150,X4*990),0),0),0))</f>
        <v>0</v>
      </c>
      <c r="AE4">
        <f>IF(X4=1,150,0)</f>
        <v>0</v>
      </c>
      <c r="AF4">
        <f>IFERROR(IF(VALUE(RIGHT(D4,4))&gt;=2021,1,0),0)</f>
        <v>0</v>
      </c>
      <c r="AG4">
        <f>IF(G4="hotelová část FF",(IF(AF4=1,IF(U4=1,IF(OR(W4=1,W4="2a",W4="2b"),0.5*X4*1290+X4*75,0.5*X4*1290),0),0)),0)</f>
        <v>0</v>
      </c>
      <c r="AH4">
        <f>IF(G4="depandance FF a Parkhotel",(IF(AF4=1,IF(U4=0,IF(OR(W4=1,W4="2a"),0.5*X4*1190+X4*150,0.5*X4*1190),0),0)),0)</f>
        <v>0</v>
      </c>
      <c r="AI4" t="e">
        <f>IF(VALUE(RIGHT(D4,4))&gt;=2023,1,0)</f>
        <v>#VALUE!</v>
      </c>
      <c r="AJ4" t="s">
        <v>82</v>
      </c>
    </row>
    <row r="5" spans="1:36" ht="15.75" thickBot="1" x14ac:dyDescent="0.3">
      <c r="A5" s="55" t="s">
        <v>13</v>
      </c>
      <c r="B5" s="51"/>
      <c r="C5" s="21"/>
      <c r="D5" s="21" t="s">
        <v>11</v>
      </c>
      <c r="E5" s="22"/>
      <c r="F5" s="22"/>
      <c r="G5" s="66"/>
      <c r="H5" s="23"/>
      <c r="I5" s="3" t="str">
        <f t="shared" ref="I5:I28" si="1">IFERROR(IF(AI5=1,0,SUM(Y5:AE5,AG5,AH5)),"vyplňte potřebné údaje")</f>
        <v>vyplňte potřebné údaje</v>
      </c>
      <c r="J5" s="24"/>
      <c r="L5" s="83"/>
      <c r="M5" s="83"/>
      <c r="N5" s="83"/>
      <c r="O5" s="83"/>
      <c r="P5" s="83"/>
      <c r="R5" t="str">
        <f t="shared" ref="R5:R28" si="2">SUBSTITUTE(G5, " ", "_")</f>
        <v/>
      </c>
      <c r="S5">
        <f t="shared" ref="S5:S28" si="3">IF(OR(C5="doprovod",C5="OPEN"),1,0)</f>
        <v>0</v>
      </c>
      <c r="T5">
        <f t="shared" ref="T5:T28" si="4">IFERROR(IF(VALUE(RIGHT(D5,4))&gt;2012,1,0),0)</f>
        <v>0</v>
      </c>
      <c r="U5">
        <f t="shared" ref="U5:U28" si="5">IF(G5="hotelová část FF",1,0)</f>
        <v>0</v>
      </c>
      <c r="V5">
        <f t="shared" ref="V5:V28" si="6">IF(G5="depandance FF a Parkhotel",1,0)</f>
        <v>0</v>
      </c>
      <c r="W5">
        <f t="shared" ref="W5:W28" si="7">IF(H5="jednolůžkový",1,IF(H5="dvoulůžkový s příplatkem za volné lůžko","2a",IF(H5="dvoulůžkový","2b",IF(H5="třílůžkový",3,IF(H5="čtyřlůžkový",4,IF(H5="pětilůžkový",5,0))))))</f>
        <v>0</v>
      </c>
      <c r="X5">
        <v>2</v>
      </c>
      <c r="Y5">
        <f t="shared" ref="Y5:Y28" si="8">IF(G5="hotelová část FF",(IF(S5=1,IF(T5=0,IF(U5=1,IF(OR(W5=1,W5="2b",W5="2a"),X5*1290+X5*75,X5*1290),0),0),0)),0)</f>
        <v>0</v>
      </c>
      <c r="Z5">
        <f t="shared" ref="Z5:Z28" si="9">IF(G5="hotelová část FF",(IF(AF5=1,0,IF(S5=1,IF(T5=1,IF(U5=1,IF(OR(W5=1,W5="2a",W5="2b"),X5*1090+X5*75,X5*1090),0),0),0))),0)</f>
        <v>0</v>
      </c>
      <c r="AA5">
        <f t="shared" ref="AA5:AA28" si="10">IF(AF5=1,0,IF(S5=0,IF(T5=1,IF(U5=1,IF(OR(W5=1,W5="2a"),X5*1090+X5*75,X5*1090),0),0),0))</f>
        <v>0</v>
      </c>
      <c r="AB5">
        <f t="shared" ref="AB5:AB28" si="11">IF(S5=1,IF(T5=0,IF(V5=1,IF(OR(W5=1,W5="2a"),X5*1190+X5*150,X5*1190),0),0),0)</f>
        <v>0</v>
      </c>
      <c r="AC5">
        <f t="shared" ref="AC5:AC28" si="12">IF(AF5=1,0,IF(S5=1,IF(T5=1,IF(V5=1,IF(OR(W5=1,W5="2a"),X5*990+X5*150,X5*990),0),0),0))</f>
        <v>0</v>
      </c>
      <c r="AD5">
        <f t="shared" ref="AD5:AD28" si="13">IF(AF5=1,0,IF(S5=0,IF(T5=1,IF(V5=1,IF(OR(W5=1,W5="2a"),X5*990+X5*150,X5*990),0),0),0))</f>
        <v>0</v>
      </c>
      <c r="AE5">
        <f t="shared" ref="AE5:AE28" si="14">IF(X5=1,150,0)</f>
        <v>0</v>
      </c>
      <c r="AF5">
        <f t="shared" ref="AF5:AF28" si="15">IFERROR(IF(VALUE(RIGHT(D5,4))&gt;=2021,1,0),0)</f>
        <v>0</v>
      </c>
      <c r="AG5">
        <f t="shared" ref="AG5:AG28" si="16">IF(G5="hotelová část FF",(IF(AF5=1,IF(U5=1,IF(OR(W5=1,W5="2a",W5="2b"),0.5*X5*1290+X5*75,0.5*X5*1290),0),0)),0)</f>
        <v>0</v>
      </c>
      <c r="AH5">
        <f t="shared" ref="AH5:AH28" si="17">IF(G5="depandance FF a Parkhotel",(IF(AF5=1,IF(U5=0,IF(OR(W5=1,W5="2a"),0.5*X5*1190+X5*150,0.5*X5*1190),0),0)),0)</f>
        <v>0</v>
      </c>
      <c r="AI5" t="e">
        <f t="shared" ref="AI5:AI28" si="18">IF(VALUE(RIGHT(D5,4))&gt;=2023,1,0)</f>
        <v>#VALUE!</v>
      </c>
      <c r="AJ5" t="s">
        <v>83</v>
      </c>
    </row>
    <row r="6" spans="1:36" ht="15.75" thickBot="1" x14ac:dyDescent="0.3">
      <c r="A6" s="56" t="s">
        <v>14</v>
      </c>
      <c r="B6" s="52"/>
      <c r="C6" s="25"/>
      <c r="D6" s="25" t="s">
        <v>11</v>
      </c>
      <c r="E6" s="26"/>
      <c r="F6" s="26"/>
      <c r="G6" s="27"/>
      <c r="H6" s="28"/>
      <c r="I6" s="2" t="str">
        <f t="shared" si="1"/>
        <v>vyplňte potřebné údaje</v>
      </c>
      <c r="J6" s="29"/>
      <c r="L6" s="83"/>
      <c r="M6" s="83"/>
      <c r="N6" s="83"/>
      <c r="O6" s="83"/>
      <c r="P6" s="83"/>
      <c r="R6" t="str">
        <f t="shared" si="2"/>
        <v/>
      </c>
      <c r="S6">
        <f t="shared" si="3"/>
        <v>0</v>
      </c>
      <c r="T6">
        <f t="shared" si="4"/>
        <v>0</v>
      </c>
      <c r="U6">
        <f t="shared" si="5"/>
        <v>0</v>
      </c>
      <c r="V6">
        <f t="shared" si="6"/>
        <v>0</v>
      </c>
      <c r="W6">
        <f t="shared" si="7"/>
        <v>0</v>
      </c>
      <c r="X6">
        <v>2</v>
      </c>
      <c r="Y6">
        <f t="shared" si="8"/>
        <v>0</v>
      </c>
      <c r="Z6">
        <f t="shared" si="9"/>
        <v>0</v>
      </c>
      <c r="AA6">
        <f t="shared" si="10"/>
        <v>0</v>
      </c>
      <c r="AB6">
        <f t="shared" si="11"/>
        <v>0</v>
      </c>
      <c r="AC6">
        <f t="shared" si="12"/>
        <v>0</v>
      </c>
      <c r="AD6">
        <f t="shared" si="13"/>
        <v>0</v>
      </c>
      <c r="AE6">
        <f t="shared" si="14"/>
        <v>0</v>
      </c>
      <c r="AF6">
        <f t="shared" si="15"/>
        <v>0</v>
      </c>
      <c r="AG6">
        <f t="shared" si="16"/>
        <v>0</v>
      </c>
      <c r="AH6">
        <f t="shared" si="17"/>
        <v>0</v>
      </c>
      <c r="AI6" t="e">
        <f t="shared" si="18"/>
        <v>#VALUE!</v>
      </c>
      <c r="AJ6" t="s">
        <v>84</v>
      </c>
    </row>
    <row r="7" spans="1:36" ht="15.75" thickBot="1" x14ac:dyDescent="0.3">
      <c r="A7" s="55" t="s">
        <v>15</v>
      </c>
      <c r="B7" s="51"/>
      <c r="C7" s="21"/>
      <c r="D7" s="21" t="s">
        <v>11</v>
      </c>
      <c r="E7" s="22"/>
      <c r="F7" s="22"/>
      <c r="G7" s="66"/>
      <c r="H7" s="23"/>
      <c r="I7" s="3" t="str">
        <f t="shared" si="1"/>
        <v>vyplňte potřebné údaje</v>
      </c>
      <c r="J7" s="24"/>
      <c r="L7" s="83"/>
      <c r="M7" s="83"/>
      <c r="N7" s="83"/>
      <c r="O7" s="83"/>
      <c r="P7" s="83"/>
      <c r="R7" t="str">
        <f t="shared" si="2"/>
        <v/>
      </c>
      <c r="S7">
        <f t="shared" si="3"/>
        <v>0</v>
      </c>
      <c r="T7">
        <f t="shared" si="4"/>
        <v>0</v>
      </c>
      <c r="U7">
        <f t="shared" si="5"/>
        <v>0</v>
      </c>
      <c r="V7">
        <f t="shared" si="6"/>
        <v>0</v>
      </c>
      <c r="W7">
        <f t="shared" si="7"/>
        <v>0</v>
      </c>
      <c r="X7">
        <v>2</v>
      </c>
      <c r="Y7">
        <f t="shared" si="8"/>
        <v>0</v>
      </c>
      <c r="Z7">
        <f t="shared" si="9"/>
        <v>0</v>
      </c>
      <c r="AA7">
        <f t="shared" si="10"/>
        <v>0</v>
      </c>
      <c r="AB7">
        <f t="shared" si="11"/>
        <v>0</v>
      </c>
      <c r="AC7">
        <f t="shared" si="12"/>
        <v>0</v>
      </c>
      <c r="AD7">
        <f t="shared" si="13"/>
        <v>0</v>
      </c>
      <c r="AE7">
        <f t="shared" si="14"/>
        <v>0</v>
      </c>
      <c r="AF7">
        <f t="shared" si="15"/>
        <v>0</v>
      </c>
      <c r="AG7">
        <f t="shared" si="16"/>
        <v>0</v>
      </c>
      <c r="AH7">
        <f t="shared" si="17"/>
        <v>0</v>
      </c>
      <c r="AI7" t="e">
        <f t="shared" si="18"/>
        <v>#VALUE!</v>
      </c>
      <c r="AJ7" t="s">
        <v>85</v>
      </c>
    </row>
    <row r="8" spans="1:36" ht="15.75" thickBot="1" x14ac:dyDescent="0.3">
      <c r="A8" s="56" t="s">
        <v>16</v>
      </c>
      <c r="B8" s="52"/>
      <c r="C8" s="25"/>
      <c r="D8" s="25" t="s">
        <v>11</v>
      </c>
      <c r="E8" s="26"/>
      <c r="F8" s="26"/>
      <c r="G8" s="27"/>
      <c r="H8" s="28"/>
      <c r="I8" s="2" t="str">
        <f t="shared" si="1"/>
        <v>vyplňte potřebné údaje</v>
      </c>
      <c r="J8" s="29"/>
      <c r="L8" s="83"/>
      <c r="M8" s="83"/>
      <c r="N8" s="83"/>
      <c r="O8" s="83"/>
      <c r="P8" s="83"/>
      <c r="R8" t="str">
        <f t="shared" si="2"/>
        <v/>
      </c>
      <c r="S8">
        <f t="shared" si="3"/>
        <v>0</v>
      </c>
      <c r="T8">
        <f t="shared" si="4"/>
        <v>0</v>
      </c>
      <c r="U8">
        <f t="shared" si="5"/>
        <v>0</v>
      </c>
      <c r="V8">
        <f t="shared" si="6"/>
        <v>0</v>
      </c>
      <c r="W8">
        <f t="shared" si="7"/>
        <v>0</v>
      </c>
      <c r="X8">
        <v>2</v>
      </c>
      <c r="Y8">
        <f t="shared" si="8"/>
        <v>0</v>
      </c>
      <c r="Z8">
        <f t="shared" si="9"/>
        <v>0</v>
      </c>
      <c r="AA8">
        <f t="shared" si="10"/>
        <v>0</v>
      </c>
      <c r="AB8">
        <f t="shared" si="11"/>
        <v>0</v>
      </c>
      <c r="AC8">
        <f t="shared" si="12"/>
        <v>0</v>
      </c>
      <c r="AD8">
        <f t="shared" si="13"/>
        <v>0</v>
      </c>
      <c r="AE8">
        <f t="shared" si="14"/>
        <v>0</v>
      </c>
      <c r="AF8">
        <f t="shared" si="15"/>
        <v>0</v>
      </c>
      <c r="AG8">
        <f t="shared" si="16"/>
        <v>0</v>
      </c>
      <c r="AH8">
        <f t="shared" si="17"/>
        <v>0</v>
      </c>
      <c r="AI8" t="e">
        <f t="shared" si="18"/>
        <v>#VALUE!</v>
      </c>
      <c r="AJ8" t="s">
        <v>80</v>
      </c>
    </row>
    <row r="9" spans="1:36" x14ac:dyDescent="0.25">
      <c r="A9" s="55" t="s">
        <v>17</v>
      </c>
      <c r="B9" s="51"/>
      <c r="C9" s="21"/>
      <c r="D9" s="21" t="s">
        <v>11</v>
      </c>
      <c r="E9" s="22"/>
      <c r="F9" s="22"/>
      <c r="G9" s="66"/>
      <c r="H9" s="23"/>
      <c r="I9" s="3" t="str">
        <f t="shared" si="1"/>
        <v>vyplňte potřebné údaje</v>
      </c>
      <c r="J9" s="24"/>
      <c r="R9" t="str">
        <f t="shared" si="2"/>
        <v/>
      </c>
      <c r="S9">
        <f t="shared" si="3"/>
        <v>0</v>
      </c>
      <c r="T9">
        <f t="shared" si="4"/>
        <v>0</v>
      </c>
      <c r="U9">
        <f t="shared" si="5"/>
        <v>0</v>
      </c>
      <c r="V9">
        <f t="shared" si="6"/>
        <v>0</v>
      </c>
      <c r="W9">
        <f t="shared" si="7"/>
        <v>0</v>
      </c>
      <c r="X9">
        <v>2</v>
      </c>
      <c r="Y9">
        <f t="shared" si="8"/>
        <v>0</v>
      </c>
      <c r="Z9">
        <f t="shared" si="9"/>
        <v>0</v>
      </c>
      <c r="AA9">
        <f t="shared" si="10"/>
        <v>0</v>
      </c>
      <c r="AB9">
        <f t="shared" si="11"/>
        <v>0</v>
      </c>
      <c r="AC9">
        <f t="shared" si="12"/>
        <v>0</v>
      </c>
      <c r="AD9">
        <f t="shared" si="13"/>
        <v>0</v>
      </c>
      <c r="AE9">
        <f t="shared" si="14"/>
        <v>0</v>
      </c>
      <c r="AF9">
        <f t="shared" si="15"/>
        <v>0</v>
      </c>
      <c r="AG9">
        <f t="shared" si="16"/>
        <v>0</v>
      </c>
      <c r="AH9">
        <f t="shared" si="17"/>
        <v>0</v>
      </c>
      <c r="AI9" t="e">
        <f t="shared" si="18"/>
        <v>#VALUE!</v>
      </c>
      <c r="AJ9" t="s">
        <v>81</v>
      </c>
    </row>
    <row r="10" spans="1:36" x14ac:dyDescent="0.25">
      <c r="A10" s="56" t="s">
        <v>18</v>
      </c>
      <c r="B10" s="52"/>
      <c r="C10" s="25"/>
      <c r="D10" s="25" t="s">
        <v>11</v>
      </c>
      <c r="E10" s="26"/>
      <c r="F10" s="26"/>
      <c r="G10" s="27"/>
      <c r="H10" s="28"/>
      <c r="I10" s="2" t="str">
        <f t="shared" si="1"/>
        <v>vyplňte potřebné údaje</v>
      </c>
      <c r="J10" s="29"/>
      <c r="L10" s="30" t="s">
        <v>51</v>
      </c>
      <c r="M10" s="30" t="s">
        <v>52</v>
      </c>
      <c r="N10" s="30" t="s">
        <v>53</v>
      </c>
      <c r="O10" s="30" t="s">
        <v>49</v>
      </c>
      <c r="P10" s="30" t="s">
        <v>54</v>
      </c>
      <c r="R10" t="str">
        <f t="shared" si="2"/>
        <v/>
      </c>
      <c r="S10">
        <f t="shared" si="3"/>
        <v>0</v>
      </c>
      <c r="T10">
        <f t="shared" si="4"/>
        <v>0</v>
      </c>
      <c r="U10">
        <f t="shared" si="5"/>
        <v>0</v>
      </c>
      <c r="V10">
        <f t="shared" si="6"/>
        <v>0</v>
      </c>
      <c r="W10">
        <f t="shared" si="7"/>
        <v>0</v>
      </c>
      <c r="X10">
        <v>2</v>
      </c>
      <c r="Y10">
        <f t="shared" si="8"/>
        <v>0</v>
      </c>
      <c r="Z10">
        <f t="shared" si="9"/>
        <v>0</v>
      </c>
      <c r="AA10">
        <f t="shared" si="10"/>
        <v>0</v>
      </c>
      <c r="AB10">
        <f t="shared" si="11"/>
        <v>0</v>
      </c>
      <c r="AC10">
        <f t="shared" si="12"/>
        <v>0</v>
      </c>
      <c r="AD10">
        <f t="shared" si="13"/>
        <v>0</v>
      </c>
      <c r="AE10">
        <f t="shared" si="14"/>
        <v>0</v>
      </c>
      <c r="AF10">
        <f t="shared" si="15"/>
        <v>0</v>
      </c>
      <c r="AG10">
        <f t="shared" si="16"/>
        <v>0</v>
      </c>
      <c r="AH10">
        <f t="shared" si="17"/>
        <v>0</v>
      </c>
      <c r="AI10" t="e">
        <f t="shared" si="18"/>
        <v>#VALUE!</v>
      </c>
      <c r="AJ10" t="s">
        <v>82</v>
      </c>
    </row>
    <row r="11" spans="1:36" x14ac:dyDescent="0.25">
      <c r="A11" s="55" t="s">
        <v>19</v>
      </c>
      <c r="B11" s="51"/>
      <c r="C11" s="21"/>
      <c r="D11" s="21" t="s">
        <v>11</v>
      </c>
      <c r="E11" s="22"/>
      <c r="F11" s="22"/>
      <c r="G11" s="66"/>
      <c r="H11" s="23"/>
      <c r="I11" s="3" t="str">
        <f t="shared" si="1"/>
        <v>vyplňte potřebné údaje</v>
      </c>
      <c r="J11" s="24"/>
      <c r="L11" s="30" t="s">
        <v>50</v>
      </c>
      <c r="M11" s="30" t="s">
        <v>55</v>
      </c>
      <c r="N11" s="30" t="s">
        <v>56</v>
      </c>
      <c r="O11" s="30" t="s">
        <v>53</v>
      </c>
      <c r="P11" s="30" t="s">
        <v>49</v>
      </c>
      <c r="Q11" s="37" t="s">
        <v>54</v>
      </c>
      <c r="R11" t="str">
        <f t="shared" si="2"/>
        <v/>
      </c>
      <c r="S11">
        <f t="shared" si="3"/>
        <v>0</v>
      </c>
      <c r="T11">
        <f t="shared" si="4"/>
        <v>0</v>
      </c>
      <c r="U11">
        <f t="shared" si="5"/>
        <v>0</v>
      </c>
      <c r="V11">
        <f t="shared" si="6"/>
        <v>0</v>
      </c>
      <c r="W11">
        <f t="shared" si="7"/>
        <v>0</v>
      </c>
      <c r="X11">
        <v>2</v>
      </c>
      <c r="Y11">
        <f t="shared" si="8"/>
        <v>0</v>
      </c>
      <c r="Z11">
        <f t="shared" si="9"/>
        <v>0</v>
      </c>
      <c r="AA11">
        <f t="shared" si="10"/>
        <v>0</v>
      </c>
      <c r="AB11">
        <f t="shared" si="11"/>
        <v>0</v>
      </c>
      <c r="AC11">
        <f t="shared" si="12"/>
        <v>0</v>
      </c>
      <c r="AD11">
        <f t="shared" si="13"/>
        <v>0</v>
      </c>
      <c r="AE11">
        <f t="shared" si="14"/>
        <v>0</v>
      </c>
      <c r="AF11">
        <f t="shared" si="15"/>
        <v>0</v>
      </c>
      <c r="AG11">
        <f t="shared" si="16"/>
        <v>0</v>
      </c>
      <c r="AH11">
        <f t="shared" si="17"/>
        <v>0</v>
      </c>
      <c r="AI11" t="e">
        <f t="shared" si="18"/>
        <v>#VALUE!</v>
      </c>
      <c r="AJ11" t="s">
        <v>83</v>
      </c>
    </row>
    <row r="12" spans="1:36" x14ac:dyDescent="0.25">
      <c r="A12" s="56" t="s">
        <v>20</v>
      </c>
      <c r="B12" s="52"/>
      <c r="C12" s="25"/>
      <c r="D12" s="25" t="s">
        <v>11</v>
      </c>
      <c r="E12" s="26"/>
      <c r="F12" s="26"/>
      <c r="G12" s="27"/>
      <c r="H12" s="28"/>
      <c r="I12" s="2" t="str">
        <f t="shared" si="1"/>
        <v>vyplňte potřebné údaje</v>
      </c>
      <c r="J12" s="29"/>
      <c r="R12" t="str">
        <f t="shared" si="2"/>
        <v/>
      </c>
      <c r="S12">
        <f t="shared" si="3"/>
        <v>0</v>
      </c>
      <c r="T12">
        <f t="shared" si="4"/>
        <v>0</v>
      </c>
      <c r="U12">
        <f t="shared" si="5"/>
        <v>0</v>
      </c>
      <c r="V12">
        <f t="shared" si="6"/>
        <v>0</v>
      </c>
      <c r="W12">
        <f t="shared" si="7"/>
        <v>0</v>
      </c>
      <c r="X12">
        <v>2</v>
      </c>
      <c r="Y12">
        <f t="shared" si="8"/>
        <v>0</v>
      </c>
      <c r="Z12">
        <f t="shared" si="9"/>
        <v>0</v>
      </c>
      <c r="AA12">
        <f t="shared" si="10"/>
        <v>0</v>
      </c>
      <c r="AB12">
        <f t="shared" si="11"/>
        <v>0</v>
      </c>
      <c r="AC12">
        <f t="shared" si="12"/>
        <v>0</v>
      </c>
      <c r="AD12">
        <f t="shared" si="13"/>
        <v>0</v>
      </c>
      <c r="AE12">
        <f t="shared" si="14"/>
        <v>0</v>
      </c>
      <c r="AF12">
        <f t="shared" si="15"/>
        <v>0</v>
      </c>
      <c r="AG12">
        <f t="shared" si="16"/>
        <v>0</v>
      </c>
      <c r="AH12">
        <f t="shared" si="17"/>
        <v>0</v>
      </c>
      <c r="AI12" t="e">
        <f t="shared" si="18"/>
        <v>#VALUE!</v>
      </c>
      <c r="AJ12" t="s">
        <v>84</v>
      </c>
    </row>
    <row r="13" spans="1:36" x14ac:dyDescent="0.25">
      <c r="A13" s="55" t="s">
        <v>21</v>
      </c>
      <c r="B13" s="51"/>
      <c r="C13" s="21"/>
      <c r="D13" s="21" t="s">
        <v>11</v>
      </c>
      <c r="E13" s="22"/>
      <c r="F13" s="22"/>
      <c r="G13" s="66"/>
      <c r="H13" s="23"/>
      <c r="I13" s="3" t="str">
        <f t="shared" si="1"/>
        <v>vyplňte potřebné údaje</v>
      </c>
      <c r="J13" s="24"/>
      <c r="R13" t="str">
        <f t="shared" si="2"/>
        <v/>
      </c>
      <c r="S13">
        <f t="shared" si="3"/>
        <v>0</v>
      </c>
      <c r="T13">
        <f t="shared" si="4"/>
        <v>0</v>
      </c>
      <c r="U13">
        <f t="shared" si="5"/>
        <v>0</v>
      </c>
      <c r="V13">
        <f t="shared" si="6"/>
        <v>0</v>
      </c>
      <c r="W13">
        <f t="shared" si="7"/>
        <v>0</v>
      </c>
      <c r="X13">
        <v>2</v>
      </c>
      <c r="Y13">
        <f t="shared" si="8"/>
        <v>0</v>
      </c>
      <c r="Z13">
        <f t="shared" si="9"/>
        <v>0</v>
      </c>
      <c r="AA13">
        <f t="shared" si="10"/>
        <v>0</v>
      </c>
      <c r="AB13">
        <f t="shared" si="11"/>
        <v>0</v>
      </c>
      <c r="AC13">
        <f t="shared" si="12"/>
        <v>0</v>
      </c>
      <c r="AD13">
        <f t="shared" si="13"/>
        <v>0</v>
      </c>
      <c r="AE13">
        <f t="shared" si="14"/>
        <v>0</v>
      </c>
      <c r="AF13">
        <f t="shared" si="15"/>
        <v>0</v>
      </c>
      <c r="AG13">
        <f t="shared" si="16"/>
        <v>0</v>
      </c>
      <c r="AH13">
        <f t="shared" si="17"/>
        <v>0</v>
      </c>
      <c r="AI13" t="e">
        <f t="shared" si="18"/>
        <v>#VALUE!</v>
      </c>
      <c r="AJ13" t="s">
        <v>89</v>
      </c>
    </row>
    <row r="14" spans="1:36" x14ac:dyDescent="0.25">
      <c r="A14" s="56" t="s">
        <v>22</v>
      </c>
      <c r="B14" s="52"/>
      <c r="C14" s="25"/>
      <c r="D14" s="25" t="s">
        <v>11</v>
      </c>
      <c r="E14" s="26"/>
      <c r="F14" s="26"/>
      <c r="G14" s="27"/>
      <c r="H14" s="28"/>
      <c r="I14" s="2" t="str">
        <f t="shared" si="1"/>
        <v>vyplňte potřebné údaje</v>
      </c>
      <c r="J14" s="29"/>
      <c r="R14" t="str">
        <f t="shared" si="2"/>
        <v/>
      </c>
      <c r="S14">
        <f t="shared" si="3"/>
        <v>0</v>
      </c>
      <c r="T14">
        <f t="shared" si="4"/>
        <v>0</v>
      </c>
      <c r="U14">
        <f t="shared" si="5"/>
        <v>0</v>
      </c>
      <c r="V14">
        <f t="shared" si="6"/>
        <v>0</v>
      </c>
      <c r="W14">
        <f t="shared" si="7"/>
        <v>0</v>
      </c>
      <c r="X14">
        <v>2</v>
      </c>
      <c r="Y14">
        <f t="shared" si="8"/>
        <v>0</v>
      </c>
      <c r="Z14">
        <f t="shared" si="9"/>
        <v>0</v>
      </c>
      <c r="AA14">
        <f t="shared" si="10"/>
        <v>0</v>
      </c>
      <c r="AB14">
        <f t="shared" si="11"/>
        <v>0</v>
      </c>
      <c r="AC14">
        <f t="shared" si="12"/>
        <v>0</v>
      </c>
      <c r="AD14">
        <f t="shared" si="13"/>
        <v>0</v>
      </c>
      <c r="AE14">
        <f t="shared" si="14"/>
        <v>0</v>
      </c>
      <c r="AF14">
        <f t="shared" si="15"/>
        <v>0</v>
      </c>
      <c r="AG14">
        <f t="shared" si="16"/>
        <v>0</v>
      </c>
      <c r="AH14">
        <f t="shared" si="17"/>
        <v>0</v>
      </c>
      <c r="AI14" t="e">
        <f t="shared" si="18"/>
        <v>#VALUE!</v>
      </c>
      <c r="AJ14" t="s">
        <v>80</v>
      </c>
    </row>
    <row r="15" spans="1:36" x14ac:dyDescent="0.25">
      <c r="A15" s="55" t="s">
        <v>23</v>
      </c>
      <c r="B15" s="51"/>
      <c r="C15" s="21"/>
      <c r="D15" s="21" t="s">
        <v>11</v>
      </c>
      <c r="E15" s="22"/>
      <c r="F15" s="22"/>
      <c r="G15" s="66"/>
      <c r="H15" s="23"/>
      <c r="I15" s="3" t="str">
        <f t="shared" si="1"/>
        <v>vyplňte potřebné údaje</v>
      </c>
      <c r="J15" s="24"/>
      <c r="R15" t="str">
        <f t="shared" si="2"/>
        <v/>
      </c>
      <c r="S15">
        <f t="shared" si="3"/>
        <v>0</v>
      </c>
      <c r="T15">
        <f t="shared" si="4"/>
        <v>0</v>
      </c>
      <c r="U15">
        <f t="shared" si="5"/>
        <v>0</v>
      </c>
      <c r="V15">
        <f t="shared" si="6"/>
        <v>0</v>
      </c>
      <c r="W15">
        <f t="shared" si="7"/>
        <v>0</v>
      </c>
      <c r="X15">
        <v>2</v>
      </c>
      <c r="Y15">
        <f t="shared" si="8"/>
        <v>0</v>
      </c>
      <c r="Z15">
        <f t="shared" si="9"/>
        <v>0</v>
      </c>
      <c r="AA15">
        <f t="shared" si="10"/>
        <v>0</v>
      </c>
      <c r="AB15">
        <f t="shared" si="11"/>
        <v>0</v>
      </c>
      <c r="AC15">
        <f t="shared" si="12"/>
        <v>0</v>
      </c>
      <c r="AD15">
        <f t="shared" si="13"/>
        <v>0</v>
      </c>
      <c r="AE15">
        <f t="shared" si="14"/>
        <v>0</v>
      </c>
      <c r="AF15">
        <f t="shared" si="15"/>
        <v>0</v>
      </c>
      <c r="AG15">
        <f t="shared" si="16"/>
        <v>0</v>
      </c>
      <c r="AH15">
        <f t="shared" si="17"/>
        <v>0</v>
      </c>
      <c r="AI15" t="e">
        <f t="shared" si="18"/>
        <v>#VALUE!</v>
      </c>
      <c r="AJ15" t="s">
        <v>81</v>
      </c>
    </row>
    <row r="16" spans="1:36" x14ac:dyDescent="0.25">
      <c r="A16" s="56" t="s">
        <v>24</v>
      </c>
      <c r="B16" s="52"/>
      <c r="C16" s="25"/>
      <c r="D16" s="25" t="s">
        <v>11</v>
      </c>
      <c r="E16" s="26"/>
      <c r="F16" s="26"/>
      <c r="G16" s="27"/>
      <c r="H16" s="28"/>
      <c r="I16" s="2" t="str">
        <f t="shared" si="1"/>
        <v>vyplňte potřebné údaje</v>
      </c>
      <c r="J16" s="29"/>
      <c r="R16" t="str">
        <f t="shared" si="2"/>
        <v/>
      </c>
      <c r="S16">
        <f t="shared" si="3"/>
        <v>0</v>
      </c>
      <c r="T16">
        <f t="shared" si="4"/>
        <v>0</v>
      </c>
      <c r="U16">
        <f t="shared" si="5"/>
        <v>0</v>
      </c>
      <c r="V16">
        <f t="shared" si="6"/>
        <v>0</v>
      </c>
      <c r="W16">
        <f t="shared" si="7"/>
        <v>0</v>
      </c>
      <c r="X16">
        <v>2</v>
      </c>
      <c r="Y16">
        <f t="shared" si="8"/>
        <v>0</v>
      </c>
      <c r="Z16">
        <f t="shared" si="9"/>
        <v>0</v>
      </c>
      <c r="AA16">
        <f t="shared" si="10"/>
        <v>0</v>
      </c>
      <c r="AB16">
        <f t="shared" si="11"/>
        <v>0</v>
      </c>
      <c r="AC16">
        <f t="shared" si="12"/>
        <v>0</v>
      </c>
      <c r="AD16">
        <f t="shared" si="13"/>
        <v>0</v>
      </c>
      <c r="AE16">
        <f t="shared" si="14"/>
        <v>0</v>
      </c>
      <c r="AF16">
        <f t="shared" si="15"/>
        <v>0</v>
      </c>
      <c r="AG16">
        <f t="shared" si="16"/>
        <v>0</v>
      </c>
      <c r="AH16">
        <f t="shared" si="17"/>
        <v>0</v>
      </c>
      <c r="AI16" t="e">
        <f t="shared" si="18"/>
        <v>#VALUE!</v>
      </c>
      <c r="AJ16" t="s">
        <v>82</v>
      </c>
    </row>
    <row r="17" spans="1:36" x14ac:dyDescent="0.25">
      <c r="A17" s="55" t="s">
        <v>25</v>
      </c>
      <c r="B17" s="51"/>
      <c r="C17" s="21"/>
      <c r="D17" s="21" t="s">
        <v>11</v>
      </c>
      <c r="E17" s="22"/>
      <c r="F17" s="22"/>
      <c r="G17" s="66"/>
      <c r="H17" s="23"/>
      <c r="I17" s="3" t="str">
        <f t="shared" si="1"/>
        <v>vyplňte potřebné údaje</v>
      </c>
      <c r="J17" s="24"/>
      <c r="R17" t="str">
        <f t="shared" si="2"/>
        <v/>
      </c>
      <c r="S17">
        <f t="shared" si="3"/>
        <v>0</v>
      </c>
      <c r="T17">
        <f t="shared" si="4"/>
        <v>0</v>
      </c>
      <c r="U17">
        <f t="shared" si="5"/>
        <v>0</v>
      </c>
      <c r="V17">
        <f t="shared" si="6"/>
        <v>0</v>
      </c>
      <c r="W17">
        <f t="shared" si="7"/>
        <v>0</v>
      </c>
      <c r="X17">
        <v>2</v>
      </c>
      <c r="Y17">
        <f t="shared" si="8"/>
        <v>0</v>
      </c>
      <c r="Z17">
        <f t="shared" si="9"/>
        <v>0</v>
      </c>
      <c r="AA17">
        <f t="shared" si="10"/>
        <v>0</v>
      </c>
      <c r="AB17">
        <f t="shared" si="11"/>
        <v>0</v>
      </c>
      <c r="AC17">
        <f t="shared" si="12"/>
        <v>0</v>
      </c>
      <c r="AD17">
        <f t="shared" si="13"/>
        <v>0</v>
      </c>
      <c r="AE17">
        <f t="shared" si="14"/>
        <v>0</v>
      </c>
      <c r="AF17">
        <f t="shared" si="15"/>
        <v>0</v>
      </c>
      <c r="AG17">
        <f t="shared" si="16"/>
        <v>0</v>
      </c>
      <c r="AH17">
        <f t="shared" si="17"/>
        <v>0</v>
      </c>
      <c r="AI17" t="e">
        <f t="shared" si="18"/>
        <v>#VALUE!</v>
      </c>
      <c r="AJ17" t="s">
        <v>83</v>
      </c>
    </row>
    <row r="18" spans="1:36" x14ac:dyDescent="0.25">
      <c r="A18" s="56" t="s">
        <v>26</v>
      </c>
      <c r="B18" s="52"/>
      <c r="C18" s="25"/>
      <c r="D18" s="25" t="s">
        <v>11</v>
      </c>
      <c r="E18" s="26"/>
      <c r="F18" s="26"/>
      <c r="G18" s="27"/>
      <c r="H18" s="28"/>
      <c r="I18" s="2" t="str">
        <f t="shared" si="1"/>
        <v>vyplňte potřebné údaje</v>
      </c>
      <c r="J18" s="29"/>
      <c r="R18" t="str">
        <f t="shared" si="2"/>
        <v/>
      </c>
      <c r="S18">
        <f t="shared" si="3"/>
        <v>0</v>
      </c>
      <c r="T18">
        <f t="shared" si="4"/>
        <v>0</v>
      </c>
      <c r="U18">
        <f t="shared" si="5"/>
        <v>0</v>
      </c>
      <c r="V18">
        <f t="shared" si="6"/>
        <v>0</v>
      </c>
      <c r="W18">
        <f t="shared" si="7"/>
        <v>0</v>
      </c>
      <c r="X18">
        <v>2</v>
      </c>
      <c r="Y18">
        <f t="shared" si="8"/>
        <v>0</v>
      </c>
      <c r="Z18">
        <f t="shared" si="9"/>
        <v>0</v>
      </c>
      <c r="AA18">
        <f t="shared" si="10"/>
        <v>0</v>
      </c>
      <c r="AB18">
        <f t="shared" si="11"/>
        <v>0</v>
      </c>
      <c r="AC18">
        <f t="shared" si="12"/>
        <v>0</v>
      </c>
      <c r="AD18">
        <f t="shared" si="13"/>
        <v>0</v>
      </c>
      <c r="AE18">
        <f t="shared" si="14"/>
        <v>0</v>
      </c>
      <c r="AF18">
        <f t="shared" si="15"/>
        <v>0</v>
      </c>
      <c r="AG18">
        <f t="shared" si="16"/>
        <v>0</v>
      </c>
      <c r="AH18">
        <f t="shared" si="17"/>
        <v>0</v>
      </c>
      <c r="AI18" t="e">
        <f t="shared" si="18"/>
        <v>#VALUE!</v>
      </c>
    </row>
    <row r="19" spans="1:36" x14ac:dyDescent="0.25">
      <c r="A19" s="55" t="s">
        <v>27</v>
      </c>
      <c r="B19" s="51"/>
      <c r="C19" s="21"/>
      <c r="D19" s="21" t="s">
        <v>11</v>
      </c>
      <c r="E19" s="22"/>
      <c r="F19" s="22"/>
      <c r="G19" s="66"/>
      <c r="H19" s="23"/>
      <c r="I19" s="3" t="str">
        <f t="shared" si="1"/>
        <v>vyplňte potřebné údaje</v>
      </c>
      <c r="J19" s="24"/>
      <c r="R19" t="str">
        <f t="shared" si="2"/>
        <v/>
      </c>
      <c r="S19">
        <f t="shared" si="3"/>
        <v>0</v>
      </c>
      <c r="T19">
        <f t="shared" si="4"/>
        <v>0</v>
      </c>
      <c r="U19">
        <f t="shared" si="5"/>
        <v>0</v>
      </c>
      <c r="V19">
        <f t="shared" si="6"/>
        <v>0</v>
      </c>
      <c r="W19">
        <f t="shared" si="7"/>
        <v>0</v>
      </c>
      <c r="X19">
        <v>2</v>
      </c>
      <c r="Y19">
        <f t="shared" si="8"/>
        <v>0</v>
      </c>
      <c r="Z19">
        <f t="shared" si="9"/>
        <v>0</v>
      </c>
      <c r="AA19">
        <f t="shared" si="10"/>
        <v>0</v>
      </c>
      <c r="AB19">
        <f t="shared" si="11"/>
        <v>0</v>
      </c>
      <c r="AC19">
        <f t="shared" si="12"/>
        <v>0</v>
      </c>
      <c r="AD19">
        <f t="shared" si="13"/>
        <v>0</v>
      </c>
      <c r="AE19">
        <f t="shared" si="14"/>
        <v>0</v>
      </c>
      <c r="AF19">
        <f t="shared" si="15"/>
        <v>0</v>
      </c>
      <c r="AG19">
        <f t="shared" si="16"/>
        <v>0</v>
      </c>
      <c r="AH19">
        <f t="shared" si="17"/>
        <v>0</v>
      </c>
      <c r="AI19" t="e">
        <f t="shared" si="18"/>
        <v>#VALUE!</v>
      </c>
    </row>
    <row r="20" spans="1:36" x14ac:dyDescent="0.25">
      <c r="A20" s="56" t="s">
        <v>28</v>
      </c>
      <c r="B20" s="52"/>
      <c r="C20" s="25"/>
      <c r="D20" s="25" t="s">
        <v>11</v>
      </c>
      <c r="E20" s="26"/>
      <c r="F20" s="26"/>
      <c r="G20" s="27"/>
      <c r="H20" s="28"/>
      <c r="I20" s="2" t="str">
        <f t="shared" si="1"/>
        <v>vyplňte potřebné údaje</v>
      </c>
      <c r="J20" s="29"/>
      <c r="R20" t="str">
        <f t="shared" si="2"/>
        <v/>
      </c>
      <c r="S20">
        <f t="shared" si="3"/>
        <v>0</v>
      </c>
      <c r="T20">
        <f t="shared" si="4"/>
        <v>0</v>
      </c>
      <c r="U20">
        <f t="shared" si="5"/>
        <v>0</v>
      </c>
      <c r="V20">
        <f t="shared" si="6"/>
        <v>0</v>
      </c>
      <c r="W20">
        <f t="shared" si="7"/>
        <v>0</v>
      </c>
      <c r="X20">
        <v>2</v>
      </c>
      <c r="Y20">
        <f t="shared" si="8"/>
        <v>0</v>
      </c>
      <c r="Z20">
        <f t="shared" si="9"/>
        <v>0</v>
      </c>
      <c r="AA20">
        <f t="shared" si="10"/>
        <v>0</v>
      </c>
      <c r="AB20">
        <f t="shared" si="11"/>
        <v>0</v>
      </c>
      <c r="AC20">
        <f t="shared" si="12"/>
        <v>0</v>
      </c>
      <c r="AD20">
        <f t="shared" si="13"/>
        <v>0</v>
      </c>
      <c r="AE20">
        <f t="shared" si="14"/>
        <v>0</v>
      </c>
      <c r="AF20">
        <f t="shared" si="15"/>
        <v>0</v>
      </c>
      <c r="AG20">
        <f t="shared" si="16"/>
        <v>0</v>
      </c>
      <c r="AH20">
        <f t="shared" si="17"/>
        <v>0</v>
      </c>
      <c r="AI20" t="e">
        <f t="shared" si="18"/>
        <v>#VALUE!</v>
      </c>
    </row>
    <row r="21" spans="1:36" x14ac:dyDescent="0.25">
      <c r="A21" s="55" t="s">
        <v>29</v>
      </c>
      <c r="B21" s="51"/>
      <c r="C21" s="21"/>
      <c r="D21" s="21" t="s">
        <v>11</v>
      </c>
      <c r="E21" s="22"/>
      <c r="F21" s="22"/>
      <c r="G21" s="66"/>
      <c r="H21" s="23"/>
      <c r="I21" s="3" t="str">
        <f t="shared" si="1"/>
        <v>vyplňte potřebné údaje</v>
      </c>
      <c r="J21" s="24"/>
      <c r="R21" t="str">
        <f t="shared" si="2"/>
        <v/>
      </c>
      <c r="S21">
        <f t="shared" si="3"/>
        <v>0</v>
      </c>
      <c r="T21">
        <f t="shared" si="4"/>
        <v>0</v>
      </c>
      <c r="U21">
        <f t="shared" si="5"/>
        <v>0</v>
      </c>
      <c r="V21">
        <f t="shared" si="6"/>
        <v>0</v>
      </c>
      <c r="W21">
        <f t="shared" si="7"/>
        <v>0</v>
      </c>
      <c r="X21">
        <v>2</v>
      </c>
      <c r="Y21">
        <f t="shared" si="8"/>
        <v>0</v>
      </c>
      <c r="Z21">
        <f t="shared" si="9"/>
        <v>0</v>
      </c>
      <c r="AA21">
        <f t="shared" si="10"/>
        <v>0</v>
      </c>
      <c r="AB21">
        <f t="shared" si="11"/>
        <v>0</v>
      </c>
      <c r="AC21">
        <f t="shared" si="12"/>
        <v>0</v>
      </c>
      <c r="AD21">
        <f t="shared" si="13"/>
        <v>0</v>
      </c>
      <c r="AE21">
        <f t="shared" si="14"/>
        <v>0</v>
      </c>
      <c r="AF21">
        <f t="shared" si="15"/>
        <v>0</v>
      </c>
      <c r="AG21">
        <f t="shared" si="16"/>
        <v>0</v>
      </c>
      <c r="AH21">
        <f t="shared" si="17"/>
        <v>0</v>
      </c>
      <c r="AI21" t="e">
        <f t="shared" si="18"/>
        <v>#VALUE!</v>
      </c>
    </row>
    <row r="22" spans="1:36" x14ac:dyDescent="0.25">
      <c r="A22" s="56" t="s">
        <v>30</v>
      </c>
      <c r="B22" s="52"/>
      <c r="C22" s="25"/>
      <c r="D22" s="25" t="s">
        <v>11</v>
      </c>
      <c r="E22" s="26"/>
      <c r="F22" s="26"/>
      <c r="G22" s="27"/>
      <c r="H22" s="28"/>
      <c r="I22" s="2" t="str">
        <f t="shared" si="1"/>
        <v>vyplňte potřebné údaje</v>
      </c>
      <c r="J22" s="29"/>
      <c r="R22" t="str">
        <f t="shared" si="2"/>
        <v/>
      </c>
      <c r="S22">
        <f t="shared" si="3"/>
        <v>0</v>
      </c>
      <c r="T22">
        <f t="shared" si="4"/>
        <v>0</v>
      </c>
      <c r="U22">
        <f t="shared" si="5"/>
        <v>0</v>
      </c>
      <c r="V22">
        <f t="shared" si="6"/>
        <v>0</v>
      </c>
      <c r="W22">
        <f t="shared" si="7"/>
        <v>0</v>
      </c>
      <c r="X22">
        <v>2</v>
      </c>
      <c r="Y22">
        <f t="shared" si="8"/>
        <v>0</v>
      </c>
      <c r="Z22">
        <f t="shared" si="9"/>
        <v>0</v>
      </c>
      <c r="AA22">
        <f t="shared" si="10"/>
        <v>0</v>
      </c>
      <c r="AB22">
        <f t="shared" si="11"/>
        <v>0</v>
      </c>
      <c r="AC22">
        <f t="shared" si="12"/>
        <v>0</v>
      </c>
      <c r="AD22">
        <f t="shared" si="13"/>
        <v>0</v>
      </c>
      <c r="AE22">
        <f t="shared" si="14"/>
        <v>0</v>
      </c>
      <c r="AF22">
        <f t="shared" si="15"/>
        <v>0</v>
      </c>
      <c r="AG22">
        <f t="shared" si="16"/>
        <v>0</v>
      </c>
      <c r="AH22">
        <f t="shared" si="17"/>
        <v>0</v>
      </c>
      <c r="AI22" t="e">
        <f t="shared" si="18"/>
        <v>#VALUE!</v>
      </c>
    </row>
    <row r="23" spans="1:36" x14ac:dyDescent="0.25">
      <c r="A23" s="55" t="s">
        <v>31</v>
      </c>
      <c r="B23" s="51"/>
      <c r="C23" s="21"/>
      <c r="D23" s="21" t="s">
        <v>11</v>
      </c>
      <c r="E23" s="22"/>
      <c r="F23" s="22"/>
      <c r="G23" s="66"/>
      <c r="H23" s="23"/>
      <c r="I23" s="3" t="str">
        <f t="shared" si="1"/>
        <v>vyplňte potřebné údaje</v>
      </c>
      <c r="J23" s="24"/>
      <c r="R23" t="str">
        <f t="shared" si="2"/>
        <v/>
      </c>
      <c r="S23">
        <f t="shared" si="3"/>
        <v>0</v>
      </c>
      <c r="T23">
        <f t="shared" si="4"/>
        <v>0</v>
      </c>
      <c r="U23">
        <f t="shared" si="5"/>
        <v>0</v>
      </c>
      <c r="V23">
        <f t="shared" si="6"/>
        <v>0</v>
      </c>
      <c r="W23">
        <f t="shared" si="7"/>
        <v>0</v>
      </c>
      <c r="X23">
        <v>2</v>
      </c>
      <c r="Y23">
        <f t="shared" si="8"/>
        <v>0</v>
      </c>
      <c r="Z23">
        <f t="shared" si="9"/>
        <v>0</v>
      </c>
      <c r="AA23">
        <f t="shared" si="10"/>
        <v>0</v>
      </c>
      <c r="AB23">
        <f t="shared" si="11"/>
        <v>0</v>
      </c>
      <c r="AC23">
        <f t="shared" si="12"/>
        <v>0</v>
      </c>
      <c r="AD23">
        <f t="shared" si="13"/>
        <v>0</v>
      </c>
      <c r="AE23">
        <f t="shared" si="14"/>
        <v>0</v>
      </c>
      <c r="AF23">
        <f t="shared" si="15"/>
        <v>0</v>
      </c>
      <c r="AG23">
        <f t="shared" si="16"/>
        <v>0</v>
      </c>
      <c r="AH23">
        <f t="shared" si="17"/>
        <v>0</v>
      </c>
      <c r="AI23" t="e">
        <f t="shared" si="18"/>
        <v>#VALUE!</v>
      </c>
    </row>
    <row r="24" spans="1:36" x14ac:dyDescent="0.25">
      <c r="A24" s="56" t="s">
        <v>32</v>
      </c>
      <c r="B24" s="52"/>
      <c r="C24" s="25"/>
      <c r="D24" s="25" t="s">
        <v>11</v>
      </c>
      <c r="E24" s="26"/>
      <c r="F24" s="26"/>
      <c r="G24" s="27"/>
      <c r="H24" s="28"/>
      <c r="I24" s="2" t="str">
        <f t="shared" si="1"/>
        <v>vyplňte potřebné údaje</v>
      </c>
      <c r="J24" s="29"/>
      <c r="R24" t="str">
        <f t="shared" si="2"/>
        <v/>
      </c>
      <c r="S24">
        <f t="shared" si="3"/>
        <v>0</v>
      </c>
      <c r="T24">
        <f t="shared" si="4"/>
        <v>0</v>
      </c>
      <c r="U24">
        <f t="shared" si="5"/>
        <v>0</v>
      </c>
      <c r="V24">
        <f t="shared" si="6"/>
        <v>0</v>
      </c>
      <c r="W24">
        <f t="shared" si="7"/>
        <v>0</v>
      </c>
      <c r="X24">
        <v>2</v>
      </c>
      <c r="Y24">
        <f t="shared" si="8"/>
        <v>0</v>
      </c>
      <c r="Z24">
        <f t="shared" si="9"/>
        <v>0</v>
      </c>
      <c r="AA24">
        <f t="shared" si="10"/>
        <v>0</v>
      </c>
      <c r="AB24">
        <f t="shared" si="11"/>
        <v>0</v>
      </c>
      <c r="AC24">
        <f t="shared" si="12"/>
        <v>0</v>
      </c>
      <c r="AD24">
        <f t="shared" si="13"/>
        <v>0</v>
      </c>
      <c r="AE24">
        <f t="shared" si="14"/>
        <v>0</v>
      </c>
      <c r="AF24">
        <f t="shared" si="15"/>
        <v>0</v>
      </c>
      <c r="AG24">
        <f t="shared" si="16"/>
        <v>0</v>
      </c>
      <c r="AH24">
        <f t="shared" si="17"/>
        <v>0</v>
      </c>
      <c r="AI24" t="e">
        <f t="shared" si="18"/>
        <v>#VALUE!</v>
      </c>
    </row>
    <row r="25" spans="1:36" x14ac:dyDescent="0.25">
      <c r="A25" s="55" t="s">
        <v>33</v>
      </c>
      <c r="B25" s="51"/>
      <c r="C25" s="21"/>
      <c r="D25" s="21" t="s">
        <v>11</v>
      </c>
      <c r="E25" s="22"/>
      <c r="F25" s="22"/>
      <c r="G25" s="66"/>
      <c r="H25" s="23"/>
      <c r="I25" s="3" t="str">
        <f t="shared" si="1"/>
        <v>vyplňte potřebné údaje</v>
      </c>
      <c r="J25" s="24"/>
      <c r="R25" t="str">
        <f t="shared" si="2"/>
        <v/>
      </c>
      <c r="S25">
        <f t="shared" si="3"/>
        <v>0</v>
      </c>
      <c r="T25">
        <f t="shared" si="4"/>
        <v>0</v>
      </c>
      <c r="U25">
        <f t="shared" si="5"/>
        <v>0</v>
      </c>
      <c r="V25">
        <f t="shared" si="6"/>
        <v>0</v>
      </c>
      <c r="W25">
        <f t="shared" si="7"/>
        <v>0</v>
      </c>
      <c r="X25">
        <v>2</v>
      </c>
      <c r="Y25">
        <f t="shared" si="8"/>
        <v>0</v>
      </c>
      <c r="Z25">
        <f t="shared" si="9"/>
        <v>0</v>
      </c>
      <c r="AA25">
        <f t="shared" si="10"/>
        <v>0</v>
      </c>
      <c r="AB25">
        <f t="shared" si="11"/>
        <v>0</v>
      </c>
      <c r="AC25">
        <f t="shared" si="12"/>
        <v>0</v>
      </c>
      <c r="AD25">
        <f t="shared" si="13"/>
        <v>0</v>
      </c>
      <c r="AE25">
        <f t="shared" si="14"/>
        <v>0</v>
      </c>
      <c r="AF25">
        <f t="shared" si="15"/>
        <v>0</v>
      </c>
      <c r="AG25">
        <f t="shared" si="16"/>
        <v>0</v>
      </c>
      <c r="AH25">
        <f t="shared" si="17"/>
        <v>0</v>
      </c>
      <c r="AI25" t="e">
        <f t="shared" si="18"/>
        <v>#VALUE!</v>
      </c>
    </row>
    <row r="26" spans="1:36" x14ac:dyDescent="0.25">
      <c r="A26" s="56" t="s">
        <v>34</v>
      </c>
      <c r="B26" s="52"/>
      <c r="C26" s="25"/>
      <c r="D26" s="25" t="s">
        <v>11</v>
      </c>
      <c r="E26" s="26"/>
      <c r="F26" s="26"/>
      <c r="G26" s="27"/>
      <c r="H26" s="28"/>
      <c r="I26" s="2" t="str">
        <f t="shared" si="1"/>
        <v>vyplňte potřebné údaje</v>
      </c>
      <c r="J26" s="29"/>
      <c r="R26" t="str">
        <f t="shared" si="2"/>
        <v/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v>2</v>
      </c>
      <c r="Y26">
        <f t="shared" si="8"/>
        <v>0</v>
      </c>
      <c r="Z26">
        <f t="shared" si="9"/>
        <v>0</v>
      </c>
      <c r="AA26">
        <f t="shared" si="10"/>
        <v>0</v>
      </c>
      <c r="AB26">
        <f t="shared" si="11"/>
        <v>0</v>
      </c>
      <c r="AC26">
        <f t="shared" si="12"/>
        <v>0</v>
      </c>
      <c r="AD26">
        <f t="shared" si="13"/>
        <v>0</v>
      </c>
      <c r="AE26">
        <f t="shared" si="14"/>
        <v>0</v>
      </c>
      <c r="AF26">
        <f t="shared" si="15"/>
        <v>0</v>
      </c>
      <c r="AG26">
        <f t="shared" si="16"/>
        <v>0</v>
      </c>
      <c r="AH26">
        <f t="shared" si="17"/>
        <v>0</v>
      </c>
      <c r="AI26" t="e">
        <f t="shared" si="18"/>
        <v>#VALUE!</v>
      </c>
    </row>
    <row r="27" spans="1:36" x14ac:dyDescent="0.25">
      <c r="A27" s="55" t="s">
        <v>35</v>
      </c>
      <c r="B27" s="51"/>
      <c r="C27" s="21"/>
      <c r="D27" s="21" t="s">
        <v>11</v>
      </c>
      <c r="E27" s="22"/>
      <c r="F27" s="22"/>
      <c r="G27" s="66"/>
      <c r="H27" s="23"/>
      <c r="I27" s="3" t="str">
        <f t="shared" si="1"/>
        <v>vyplňte potřebné údaje</v>
      </c>
      <c r="J27" s="24"/>
      <c r="R27" t="str">
        <f t="shared" si="2"/>
        <v/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v>2</v>
      </c>
      <c r="Y27">
        <f t="shared" si="8"/>
        <v>0</v>
      </c>
      <c r="Z27">
        <f t="shared" si="9"/>
        <v>0</v>
      </c>
      <c r="AA27">
        <f t="shared" si="10"/>
        <v>0</v>
      </c>
      <c r="AB27">
        <f t="shared" si="11"/>
        <v>0</v>
      </c>
      <c r="AC27">
        <f t="shared" si="12"/>
        <v>0</v>
      </c>
      <c r="AD27">
        <f t="shared" si="13"/>
        <v>0</v>
      </c>
      <c r="AE27">
        <f t="shared" si="14"/>
        <v>0</v>
      </c>
      <c r="AF27">
        <f t="shared" si="15"/>
        <v>0</v>
      </c>
      <c r="AG27">
        <f t="shared" si="16"/>
        <v>0</v>
      </c>
      <c r="AH27">
        <f t="shared" si="17"/>
        <v>0</v>
      </c>
      <c r="AI27" t="e">
        <f t="shared" si="18"/>
        <v>#VALUE!</v>
      </c>
    </row>
    <row r="28" spans="1:36" x14ac:dyDescent="0.25">
      <c r="A28" s="57" t="s">
        <v>36</v>
      </c>
      <c r="B28" s="53"/>
      <c r="C28" s="43"/>
      <c r="D28" s="43" t="s">
        <v>11</v>
      </c>
      <c r="E28" s="44"/>
      <c r="F28" s="44"/>
      <c r="G28" s="27"/>
      <c r="H28" s="45"/>
      <c r="I28" s="46" t="str">
        <f t="shared" si="1"/>
        <v>vyplňte potřebné údaje</v>
      </c>
      <c r="J28" s="47"/>
      <c r="R28" t="str">
        <f t="shared" si="2"/>
        <v/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>
        <v>2</v>
      </c>
      <c r="Y28">
        <f t="shared" si="8"/>
        <v>0</v>
      </c>
      <c r="Z28">
        <f t="shared" si="9"/>
        <v>0</v>
      </c>
      <c r="AA28">
        <f t="shared" si="10"/>
        <v>0</v>
      </c>
      <c r="AB28">
        <f t="shared" si="11"/>
        <v>0</v>
      </c>
      <c r="AC28">
        <f t="shared" si="12"/>
        <v>0</v>
      </c>
      <c r="AD28">
        <f t="shared" si="13"/>
        <v>0</v>
      </c>
      <c r="AE28">
        <f t="shared" si="14"/>
        <v>0</v>
      </c>
      <c r="AF28">
        <f t="shared" si="15"/>
        <v>0</v>
      </c>
      <c r="AG28">
        <f t="shared" si="16"/>
        <v>0</v>
      </c>
      <c r="AH28">
        <f t="shared" si="17"/>
        <v>0</v>
      </c>
      <c r="AI28" t="e">
        <f t="shared" si="18"/>
        <v>#VALUE!</v>
      </c>
    </row>
    <row r="29" spans="1:36" ht="15.75" thickBot="1" x14ac:dyDescent="0.3">
      <c r="A29" s="58" t="s">
        <v>77</v>
      </c>
      <c r="B29" s="87" t="s">
        <v>78</v>
      </c>
      <c r="C29" s="88"/>
      <c r="D29" s="59">
        <v>0</v>
      </c>
      <c r="E29" s="60"/>
      <c r="F29" s="60"/>
      <c r="G29" s="61"/>
      <c r="H29" s="62"/>
      <c r="I29" s="65" t="str">
        <f>IFERROR(D29/D29*D29*1200,"vyplňte počet týmů")</f>
        <v>vyplňte počet týmů</v>
      </c>
      <c r="J29" s="63"/>
    </row>
    <row r="30" spans="1:36" ht="15.75" thickBot="1" x14ac:dyDescent="0.3">
      <c r="A30" s="38"/>
      <c r="B30" s="39"/>
      <c r="C30" s="40"/>
      <c r="D30" s="40"/>
      <c r="E30" s="10"/>
      <c r="F30" s="10"/>
      <c r="G30" s="41"/>
      <c r="H30" s="41"/>
      <c r="I30" s="48">
        <f>SUM(I4:I29)</f>
        <v>0</v>
      </c>
      <c r="J30" s="10"/>
    </row>
    <row r="31" spans="1:36" ht="15.75" thickBot="1" x14ac:dyDescent="0.3"/>
    <row r="32" spans="1:36" ht="14.25" customHeight="1" thickBot="1" x14ac:dyDescent="0.3">
      <c r="B32" s="84" t="s">
        <v>37</v>
      </c>
      <c r="C32" s="85"/>
      <c r="D32" s="84" t="s">
        <v>38</v>
      </c>
      <c r="E32" s="84"/>
      <c r="F32" s="85" t="s">
        <v>39</v>
      </c>
      <c r="G32" s="85"/>
      <c r="H32" s="86" t="s">
        <v>40</v>
      </c>
      <c r="I32" s="86"/>
      <c r="J32" s="86"/>
      <c r="K32" s="31"/>
      <c r="L32" s="31"/>
      <c r="M32" s="31"/>
      <c r="N32" s="31"/>
      <c r="O32" s="31"/>
    </row>
    <row r="33" spans="2:15" ht="14.25" customHeight="1" thickTop="1" thickBot="1" x14ac:dyDescent="0.3">
      <c r="B33" s="84"/>
      <c r="C33" s="85"/>
      <c r="D33" s="84"/>
      <c r="E33" s="84"/>
      <c r="F33" s="85"/>
      <c r="G33" s="85"/>
      <c r="H33" s="86"/>
      <c r="I33" s="86"/>
      <c r="J33" s="86"/>
      <c r="K33" s="31"/>
      <c r="L33" s="31"/>
      <c r="M33" s="31"/>
      <c r="N33" s="31"/>
      <c r="O33" s="31"/>
    </row>
    <row r="34" spans="2:15" ht="14.25" customHeight="1" thickTop="1" thickBot="1" x14ac:dyDescent="0.3">
      <c r="B34" s="75"/>
      <c r="C34" s="75"/>
      <c r="D34" s="75"/>
      <c r="E34" s="75"/>
      <c r="F34" s="76" t="s">
        <v>41</v>
      </c>
      <c r="G34" s="76"/>
      <c r="H34" s="77" t="s">
        <v>58</v>
      </c>
      <c r="I34" s="77"/>
      <c r="J34" s="77"/>
      <c r="K34" s="32"/>
      <c r="L34" s="32"/>
      <c r="M34" s="32"/>
      <c r="N34" s="32"/>
      <c r="O34" s="32"/>
    </row>
    <row r="35" spans="2:15" ht="14.25" customHeight="1" thickTop="1" thickBot="1" x14ac:dyDescent="0.3">
      <c r="B35" s="75"/>
      <c r="C35" s="75"/>
      <c r="D35" s="75"/>
      <c r="E35" s="75"/>
      <c r="F35" s="76"/>
      <c r="G35" s="76"/>
      <c r="H35" s="77"/>
      <c r="I35" s="77"/>
      <c r="J35" s="77"/>
      <c r="K35" s="32"/>
      <c r="L35" s="32"/>
      <c r="M35" s="32"/>
      <c r="N35" s="32"/>
      <c r="O35" s="32"/>
    </row>
    <row r="36" spans="2:15" ht="14.25" customHeight="1" thickTop="1" thickBot="1" x14ac:dyDescent="0.3">
      <c r="B36" s="74"/>
      <c r="C36" s="74"/>
      <c r="D36" s="74"/>
      <c r="E36" s="74"/>
      <c r="F36" s="78" t="s">
        <v>42</v>
      </c>
      <c r="G36" s="78"/>
      <c r="H36" s="77"/>
      <c r="I36" s="77"/>
      <c r="J36" s="77"/>
      <c r="K36" s="32"/>
      <c r="L36" s="32"/>
      <c r="M36" s="32"/>
      <c r="N36" s="32"/>
      <c r="O36" s="32"/>
    </row>
    <row r="37" spans="2:15" ht="14.25" customHeight="1" thickTop="1" thickBot="1" x14ac:dyDescent="0.3">
      <c r="B37" s="74"/>
      <c r="C37" s="74"/>
      <c r="D37" s="74"/>
      <c r="E37" s="74"/>
      <c r="F37" s="78"/>
      <c r="G37" s="78"/>
      <c r="H37" s="77"/>
      <c r="I37" s="77"/>
      <c r="J37" s="77"/>
      <c r="K37" s="32"/>
      <c r="L37" s="32"/>
      <c r="M37" s="32"/>
      <c r="N37" s="32"/>
      <c r="O37" s="32"/>
    </row>
    <row r="38" spans="2:15" ht="14.25" customHeight="1" thickTop="1" thickBot="1" x14ac:dyDescent="0.3">
      <c r="B38" s="74"/>
      <c r="C38" s="74"/>
      <c r="D38" s="74"/>
      <c r="E38" s="74"/>
      <c r="F38" s="78" t="s">
        <v>43</v>
      </c>
      <c r="G38" s="78"/>
      <c r="H38" s="77"/>
      <c r="I38" s="77"/>
      <c r="J38" s="77"/>
      <c r="K38" s="32"/>
      <c r="L38" s="32"/>
      <c r="M38" s="32"/>
      <c r="N38" s="32"/>
      <c r="O38" s="32"/>
    </row>
    <row r="39" spans="2:15" ht="14.25" customHeight="1" thickTop="1" thickBot="1" x14ac:dyDescent="0.3">
      <c r="B39" s="74"/>
      <c r="C39" s="74"/>
      <c r="D39" s="74"/>
      <c r="E39" s="74"/>
      <c r="F39" s="78"/>
      <c r="G39" s="78"/>
      <c r="H39" s="77"/>
      <c r="I39" s="77"/>
      <c r="J39" s="77"/>
      <c r="K39" s="32"/>
      <c r="L39" s="32"/>
      <c r="M39" s="32"/>
      <c r="N39" s="32"/>
      <c r="O39" s="32"/>
    </row>
    <row r="40" spans="2:15" ht="14.25" customHeight="1" thickTop="1" thickBot="1" x14ac:dyDescent="0.3">
      <c r="B40" s="74"/>
      <c r="C40" s="74"/>
      <c r="D40" s="74"/>
      <c r="E40" s="74"/>
      <c r="F40" s="74"/>
      <c r="G40" s="74"/>
      <c r="H40" s="77"/>
      <c r="I40" s="77"/>
      <c r="J40" s="77"/>
      <c r="K40" s="32"/>
      <c r="L40" s="32"/>
      <c r="M40" s="32"/>
      <c r="N40" s="32"/>
      <c r="O40" s="32"/>
    </row>
    <row r="41" spans="2:15" ht="14.25" customHeight="1" thickTop="1" thickBot="1" x14ac:dyDescent="0.3">
      <c r="B41" s="74"/>
      <c r="C41" s="74"/>
      <c r="D41" s="74"/>
      <c r="E41" s="74"/>
      <c r="F41" s="74"/>
      <c r="G41" s="74"/>
      <c r="H41" s="77"/>
      <c r="I41" s="77"/>
      <c r="J41" s="77"/>
      <c r="K41" s="32"/>
      <c r="L41" s="32"/>
      <c r="M41" s="32"/>
      <c r="N41" s="32"/>
      <c r="O41" s="32"/>
    </row>
    <row r="42" spans="2:15" ht="14.25" customHeight="1" thickTop="1" thickBot="1" x14ac:dyDescent="0.3">
      <c r="B42" s="74"/>
      <c r="C42" s="74"/>
      <c r="D42" s="74"/>
      <c r="E42" s="74"/>
      <c r="F42" s="74"/>
      <c r="G42" s="74"/>
      <c r="H42" s="77"/>
      <c r="I42" s="77"/>
      <c r="J42" s="77"/>
      <c r="K42" s="32"/>
      <c r="L42" s="32"/>
      <c r="M42" s="32"/>
      <c r="N42" s="32"/>
      <c r="O42" s="32"/>
    </row>
    <row r="43" spans="2:15" ht="14.25" customHeight="1" thickTop="1" thickBot="1" x14ac:dyDescent="0.3">
      <c r="B43" s="74"/>
      <c r="C43" s="74"/>
      <c r="D43" s="74"/>
      <c r="E43" s="74"/>
      <c r="F43" s="74"/>
      <c r="G43" s="74"/>
      <c r="H43" s="77"/>
      <c r="I43" s="77"/>
      <c r="J43" s="77"/>
      <c r="K43" s="32"/>
      <c r="L43" s="32"/>
      <c r="M43" s="32"/>
      <c r="N43" s="32"/>
      <c r="O43" s="32"/>
    </row>
    <row r="44" spans="2:15" ht="16.5" thickTop="1" thickBot="1" x14ac:dyDescent="0.3">
      <c r="B44" s="74"/>
      <c r="C44" s="74"/>
      <c r="D44" s="74"/>
      <c r="E44" s="74"/>
      <c r="F44" s="74"/>
      <c r="G44" s="74"/>
      <c r="H44" s="77"/>
      <c r="I44" s="77"/>
      <c r="J44" s="77"/>
    </row>
    <row r="45" spans="2:15" ht="16.5" thickTop="1" thickBot="1" x14ac:dyDescent="0.3">
      <c r="B45" s="74"/>
      <c r="C45" s="74"/>
      <c r="D45" s="74"/>
      <c r="E45" s="74"/>
      <c r="F45" s="74"/>
      <c r="G45" s="74"/>
      <c r="H45" s="77"/>
      <c r="I45" s="77"/>
      <c r="J45" s="77"/>
    </row>
    <row r="46" spans="2:15" ht="16.5" thickTop="1" thickBot="1" x14ac:dyDescent="0.3">
      <c r="B46" s="68" t="s">
        <v>70</v>
      </c>
      <c r="C46" s="69"/>
      <c r="D46" s="74"/>
      <c r="E46" s="74"/>
      <c r="F46" s="74"/>
      <c r="G46" s="74"/>
      <c r="H46" s="77"/>
      <c r="I46" s="77"/>
      <c r="J46" s="77"/>
    </row>
    <row r="47" spans="2:15" ht="16.5" thickTop="1" thickBot="1" x14ac:dyDescent="0.3">
      <c r="B47" s="70"/>
      <c r="C47" s="71"/>
      <c r="D47" s="74"/>
      <c r="E47" s="74"/>
      <c r="F47" s="74"/>
      <c r="G47" s="74"/>
      <c r="H47" s="77"/>
      <c r="I47" s="77"/>
      <c r="J47" s="77"/>
    </row>
    <row r="48" spans="2:15" ht="16.5" thickTop="1" thickBot="1" x14ac:dyDescent="0.3">
      <c r="B48" s="70"/>
      <c r="C48" s="71"/>
      <c r="D48" s="67"/>
      <c r="E48" s="67"/>
      <c r="F48" s="67"/>
      <c r="G48" s="67"/>
      <c r="H48" s="77"/>
      <c r="I48" s="77"/>
      <c r="J48" s="77"/>
    </row>
    <row r="49" spans="2:10" ht="16.5" thickTop="1" thickBot="1" x14ac:dyDescent="0.3">
      <c r="B49" s="72"/>
      <c r="C49" s="73"/>
      <c r="D49" s="67"/>
      <c r="E49" s="67"/>
      <c r="F49" s="67"/>
      <c r="G49" s="67"/>
      <c r="H49" s="77"/>
      <c r="I49" s="77"/>
      <c r="J49" s="77"/>
    </row>
  </sheetData>
  <sheetProtection formatCells="0" formatColumns="0" formatRows="0" insertColumns="0" insertRows="0" insertHyperlinks="0" sort="0" autoFilter="0"/>
  <mergeCells count="32">
    <mergeCell ref="A1:J1"/>
    <mergeCell ref="L2:P3"/>
    <mergeCell ref="L4:P8"/>
    <mergeCell ref="B32:C33"/>
    <mergeCell ref="D32:E33"/>
    <mergeCell ref="F32:G33"/>
    <mergeCell ref="H32:J33"/>
    <mergeCell ref="B29:C29"/>
    <mergeCell ref="B34:C35"/>
    <mergeCell ref="D34:E35"/>
    <mergeCell ref="F34:G35"/>
    <mergeCell ref="H34:J49"/>
    <mergeCell ref="B36:C37"/>
    <mergeCell ref="D36:E37"/>
    <mergeCell ref="F36:G37"/>
    <mergeCell ref="B38:C39"/>
    <mergeCell ref="D38:E39"/>
    <mergeCell ref="F38:G39"/>
    <mergeCell ref="B40:C41"/>
    <mergeCell ref="D40:E41"/>
    <mergeCell ref="F40:G41"/>
    <mergeCell ref="B42:C43"/>
    <mergeCell ref="D42:E43"/>
    <mergeCell ref="F42:G43"/>
    <mergeCell ref="D48:E49"/>
    <mergeCell ref="F48:G49"/>
    <mergeCell ref="B46:C49"/>
    <mergeCell ref="B44:C45"/>
    <mergeCell ref="D44:E45"/>
    <mergeCell ref="F44:G45"/>
    <mergeCell ref="D46:E47"/>
    <mergeCell ref="F46:G47"/>
  </mergeCells>
  <conditionalFormatting sqref="H4:H30">
    <cfRule type="expression" dxfId="1" priority="1">
      <formula>IF(AND(G4="depandance FF a Parkhotel",H4="dvoulůžkový s příplatkem za volné lůžko"),1,0)</formula>
    </cfRule>
    <cfRule type="expression" dxfId="0" priority="2">
      <formula>IF(AND(G4="hotelová část FF",OR(H4="dvoulůžkový",H4="jednolůžkový")),1,0)</formula>
    </cfRule>
  </conditionalFormatting>
  <dataValidations count="8">
    <dataValidation type="list" allowBlank="1" showInputMessage="1" showErrorMessage="1" sqref="C30 C5:C28" xr:uid="{00000000-0002-0000-0000-000000000000}">
      <formula1>"hráč MČR,hráč OPEN,doprovod"</formula1>
    </dataValidation>
    <dataValidation allowBlank="1" showInputMessage="1" showErrorMessage="1" errorTitle="Vyberte platný typ ubytování" error="Zadali jste typ ubytování ve špatném formátu, prosíme o zvolení typu ubytování z rozbalovacího seznamu." sqref="G29:G30" xr:uid="{00000000-0002-0000-0000-000001000000}"/>
    <dataValidation type="list" allowBlank="1" showInputMessage="1" showErrorMessage="1" errorTitle="Vyberte platnou velikost pokoje" error="Zadali jste velikost pokoje v jiném než podporovaném formátu, prosíme o vybrání z rozbalovacího seznamu." sqref="H4:H28" xr:uid="{A6F35732-F19C-413C-AF15-4340A6D56C15}">
      <formula1>INDIRECT("typ_"&amp;R4)</formula1>
    </dataValidation>
    <dataValidation type="list" allowBlank="1" showInputMessage="1" showErrorMessage="1" promptTitle="Počet týmů" sqref="D29" xr:uid="{9AD29EDB-DA3B-469E-AC83-FD1873E2BC8E}">
      <formula1>"0,1,2,3"</formula1>
    </dataValidation>
    <dataValidation type="list" allowBlank="1" showInputMessage="1" showErrorMessage="1" errorTitle="Vyberte platný typ ubytování" error="Zadali jste typ ubytování ve špatném formátu, prosíme o zvolení typu ubytování z rozbalovacího seznamu." sqref="G4 G6 G8 G10 G12 G14 G16 G18 G20 G22 G24 G26 G28" xr:uid="{ED1A0AB2-9F3B-4377-97DB-F31A4F1BB254}">
      <formula1>"FF hotelová část, FF depandance, Parkhotel"</formula1>
    </dataValidation>
    <dataValidation type="list" allowBlank="1" showInputMessage="1" showErrorMessage="1" errorTitle="Vyberte platný typ ubytování" error="Zadali jste typ ubytování ve špatném formátu, prosíme o zvolení typu ubytování z rozbalovacího seznamu." sqref="G5 G7 G9 G11 G13 G15 G17 G19 G21 G23 G25 G27" xr:uid="{2F89C491-E9FA-404D-805B-85CFDB92F230}">
      <formula1>"FF hotelová, FF depandance, Parkhotel"</formula1>
    </dataValidation>
    <dataValidation allowBlank="1" showInputMessage="1" showErrorMessage="1" errorTitle="Vyberte platnou velikost pokoje" error="Zadali jste velikost pokoje v jiném než podporovaném formátu, prosíme o vybrání z rozbalovacího seznamu." sqref="H29:H30" xr:uid="{6D64CD04-65DF-4477-8B32-00DD2609AAC3}"/>
    <dataValidation type="list" allowBlank="1" showInputMessage="1" showErrorMessage="1" sqref="C4" xr:uid="{F5A924D6-EB0F-4831-925E-3BD579593A55}">
      <formula1>"hráč MČR,hráč OPEN,doprovod"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MČRDMŽ 2026</vt:lpstr>
      <vt:lpstr>typ_FF_depandance</vt:lpstr>
      <vt:lpstr>typ_FF_hotelová_část</vt:lpstr>
      <vt:lpstr>typ_Parkhotel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MČRDMŽ 2025</dc:title>
  <dc:subject/>
  <dc:creator>Jan Štich</dc:creator>
  <dc:description/>
  <cp:lastModifiedBy>Jan Paukert</cp:lastModifiedBy>
  <cp:revision>1</cp:revision>
  <dcterms:created xsi:type="dcterms:W3CDTF">2023-04-22T06:11:08Z</dcterms:created>
  <dcterms:modified xsi:type="dcterms:W3CDTF">2026-05-05T00:14:19Z</dcterms:modified>
  <dc:language>cs-CZ</dc:language>
</cp:coreProperties>
</file>