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katka\Downloads\"/>
    </mc:Choice>
  </mc:AlternateContent>
  <xr:revisionPtr revIDLastSave="0" documentId="13_ncr:1_{705840EF-4530-4085-B25E-641ABB998F3B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Počty registrovaných" sheetId="1" r:id="rId1"/>
    <sheet name="H16" sheetId="2" r:id="rId2"/>
    <sheet name="H14" sheetId="3" r:id="rId3"/>
    <sheet name="H12" sheetId="4" r:id="rId4"/>
    <sheet name="H10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" i="5" l="1"/>
  <c r="E16" i="5"/>
  <c r="E15" i="5"/>
  <c r="E14" i="5"/>
  <c r="E13" i="5"/>
  <c r="E12" i="5"/>
  <c r="E11" i="5"/>
  <c r="E10" i="5"/>
  <c r="E18" i="5" s="1"/>
  <c r="E9" i="5"/>
  <c r="E5" i="5"/>
  <c r="E17" i="4"/>
  <c r="E16" i="4"/>
  <c r="E15" i="4"/>
  <c r="E14" i="4"/>
  <c r="E13" i="4"/>
  <c r="E12" i="4"/>
  <c r="E11" i="4"/>
  <c r="E10" i="4"/>
  <c r="E9" i="4"/>
  <c r="E5" i="4"/>
  <c r="E17" i="3"/>
  <c r="E16" i="3"/>
  <c r="E15" i="3"/>
  <c r="E14" i="3"/>
  <c r="E13" i="3"/>
  <c r="E12" i="3"/>
  <c r="E11" i="3"/>
  <c r="E10" i="3"/>
  <c r="E9" i="3"/>
  <c r="E5" i="3"/>
  <c r="E17" i="2"/>
  <c r="E16" i="2"/>
  <c r="E15" i="2"/>
  <c r="E14" i="2"/>
  <c r="E13" i="2"/>
  <c r="E12" i="2"/>
  <c r="E11" i="2"/>
  <c r="E10" i="2"/>
  <c r="E9" i="2"/>
  <c r="E5" i="2"/>
  <c r="H63" i="1"/>
  <c r="E18" i="3" l="1"/>
  <c r="F17" i="3" s="1"/>
  <c r="G17" i="3" s="1"/>
  <c r="F13" i="5"/>
  <c r="E18" i="4"/>
  <c r="F17" i="4" s="1"/>
  <c r="G17" i="4" s="1"/>
  <c r="F17" i="5"/>
  <c r="G17" i="5" s="1"/>
  <c r="F9" i="4"/>
  <c r="F12" i="4"/>
  <c r="G12" i="4" s="1"/>
  <c r="F14" i="4"/>
  <c r="G14" i="4" s="1"/>
  <c r="H67" i="1"/>
  <c r="F12" i="5"/>
  <c r="G12" i="5" s="1"/>
  <c r="F9" i="5"/>
  <c r="H68" i="1"/>
  <c r="F15" i="5"/>
  <c r="G15" i="5" s="1"/>
  <c r="F13" i="4"/>
  <c r="G13" i="4" s="1"/>
  <c r="F11" i="5"/>
  <c r="G11" i="5" s="1"/>
  <c r="F14" i="3"/>
  <c r="G14" i="3" s="1"/>
  <c r="F16" i="4"/>
  <c r="G16" i="4" s="1"/>
  <c r="F16" i="5"/>
  <c r="G16" i="5" s="1"/>
  <c r="F13" i="3"/>
  <c r="G13" i="3" s="1"/>
  <c r="F11" i="4"/>
  <c r="G11" i="4" s="1"/>
  <c r="F15" i="4"/>
  <c r="G15" i="4" s="1"/>
  <c r="F10" i="4"/>
  <c r="G10" i="4" s="1"/>
  <c r="E18" i="2"/>
  <c r="F13" i="2" s="1"/>
  <c r="G13" i="2" s="1"/>
  <c r="F10" i="5"/>
  <c r="G10" i="5" s="1"/>
  <c r="F14" i="5"/>
  <c r="G14" i="5" s="1"/>
  <c r="F10" i="3" l="1"/>
  <c r="G10" i="3" s="1"/>
  <c r="F15" i="2"/>
  <c r="G15" i="2" s="1"/>
  <c r="F12" i="3"/>
  <c r="G12" i="3" s="1"/>
  <c r="F15" i="3"/>
  <c r="G15" i="3" s="1"/>
  <c r="F16" i="3"/>
  <c r="G16" i="3" s="1"/>
  <c r="F11" i="3"/>
  <c r="G11" i="3" s="1"/>
  <c r="F9" i="3"/>
  <c r="G9" i="3" s="1"/>
  <c r="G18" i="3" s="1"/>
  <c r="F9" i="2"/>
  <c r="G9" i="2" s="1"/>
  <c r="H66" i="1"/>
  <c r="F18" i="5"/>
  <c r="G9" i="5"/>
  <c r="G18" i="5" s="1"/>
  <c r="F17" i="2"/>
  <c r="G17" i="2" s="1"/>
  <c r="F10" i="2"/>
  <c r="G10" i="2" s="1"/>
  <c r="H65" i="1"/>
  <c r="F14" i="2"/>
  <c r="F11" i="2"/>
  <c r="G11" i="2" s="1"/>
  <c r="F12" i="2"/>
  <c r="G12" i="2" s="1"/>
  <c r="G18" i="4"/>
  <c r="F18" i="4"/>
  <c r="F16" i="2"/>
  <c r="G16" i="2" s="1"/>
  <c r="G18" i="2" l="1"/>
  <c r="F18" i="3"/>
  <c r="H69" i="1"/>
  <c r="F18" i="2"/>
</calcChain>
</file>

<file path=xl/sharedStrings.xml><?xml version="1.0" encoding="utf-8"?>
<sst xmlns="http://schemas.openxmlformats.org/spreadsheetml/2006/main" count="328" uniqueCount="47">
  <si>
    <t>KodKraje</t>
  </si>
  <si>
    <t>ZkrKraje</t>
  </si>
  <si>
    <t>NazevKraje</t>
  </si>
  <si>
    <t>Rok</t>
  </si>
  <si>
    <t>Pocet</t>
  </si>
  <si>
    <t>PŠS</t>
  </si>
  <si>
    <t>Praha</t>
  </si>
  <si>
    <t>SŠS</t>
  </si>
  <si>
    <t>Středočeský krajský šachový svaz (SŠS)</t>
  </si>
  <si>
    <t>JŠS</t>
  </si>
  <si>
    <t>Jihočeský šachový svaz (JŠS)</t>
  </si>
  <si>
    <t>ŠSPK</t>
  </si>
  <si>
    <t>Šachový svaz Plzeňského kraje (ŠSPK)</t>
  </si>
  <si>
    <t>KŠSKV</t>
  </si>
  <si>
    <t>Krajský šachový svaz Karlovy Vary (KŠSKV)</t>
  </si>
  <si>
    <t>ÚKŠS</t>
  </si>
  <si>
    <t>Ústecký krajský šachový svaz (ÚKŠS)</t>
  </si>
  <si>
    <t>ŠSLK</t>
  </si>
  <si>
    <t>Šachový svaz Libereckého kraje (ŠSLK)</t>
  </si>
  <si>
    <t>KHŠS</t>
  </si>
  <si>
    <t>Královéhradecký krajský šachový svaz (KHŠS)</t>
  </si>
  <si>
    <t>kontrola:</t>
  </si>
  <si>
    <t>H16</t>
  </si>
  <si>
    <t>PDŠS</t>
  </si>
  <si>
    <t>Pardubický krajský šachový svaz (PDŠS)</t>
  </si>
  <si>
    <t>H14</t>
  </si>
  <si>
    <t>H12</t>
  </si>
  <si>
    <t>H10</t>
  </si>
  <si>
    <t>Celkový počet oprávněných</t>
  </si>
  <si>
    <t>z toho přímí postupující</t>
  </si>
  <si>
    <t>krajští přeborníci</t>
  </si>
  <si>
    <t>divoké karty (KM a pořadatel)</t>
  </si>
  <si>
    <t>na kraje zbývá</t>
  </si>
  <si>
    <t>Kód</t>
  </si>
  <si>
    <t>Zkr kraje</t>
  </si>
  <si>
    <t>Název kraje</t>
  </si>
  <si>
    <t>RokNar</t>
  </si>
  <si>
    <t>Počet</t>
  </si>
  <si>
    <t>Poměr</t>
  </si>
  <si>
    <t>Celkem</t>
  </si>
  <si>
    <t>součet</t>
  </si>
  <si>
    <t xml:space="preserve"> </t>
  </si>
  <si>
    <t>2018 a ml.</t>
  </si>
  <si>
    <t>11+12</t>
  </si>
  <si>
    <t>13+14</t>
  </si>
  <si>
    <t>15+16</t>
  </si>
  <si>
    <t>17 a mladší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</si>
</sst>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###0"/>
  </numFmts>
  <fonts count="7" x14ac:knownFonts="1">
    <font>
      <sz val="10"/>
      <color theme="1"/>
      <name val="arial"/>
    </font>
    <font>
      <b/>
      <sz val="10"/>
      <name val="arial"/>
    </font>
    <font>
      <sz val="10"/>
      <name val="Arial"/>
    </font>
    <font>
      <b/>
      <sz val="10"/>
      <name val="Arial"/>
    </font>
    <font>
      <sz val="10"/>
      <name val="arial"/>
    </font>
    <font>
      <sz val="10"/>
      <color indexed="2"/>
      <name val="arial"/>
    </font>
    <font>
      <sz val="8"/>
      <name val="arial"/>
    </font>
  </fonts>
  <fills count="9">
    <fill>
      <patternFill patternType="none"/>
    </fill>
    <fill>
      <patternFill patternType="gray125"/>
    </fill>
    <fill>
      <patternFill patternType="solid">
        <fgColor rgb="FFFF3333"/>
        <bgColor indexed="53"/>
      </patternFill>
    </fill>
    <fill>
      <patternFill patternType="solid">
        <fgColor indexed="5"/>
        <bgColor indexed="5"/>
      </patternFill>
    </fill>
    <fill>
      <patternFill patternType="solid">
        <fgColor rgb="FF3DEB3D"/>
        <bgColor rgb="FF23FF23"/>
      </patternFill>
    </fill>
    <fill>
      <patternFill patternType="solid">
        <fgColor indexed="44"/>
        <bgColor indexed="31"/>
      </patternFill>
    </fill>
    <fill>
      <patternFill patternType="solid">
        <fgColor indexed="2"/>
        <bgColor indexed="2"/>
      </patternFill>
    </fill>
    <fill>
      <patternFill patternType="solid">
        <fgColor rgb="FF92D050"/>
        <bgColor rgb="FF92D050"/>
      </patternFill>
    </fill>
    <fill>
      <patternFill patternType="solid">
        <fgColor theme="3" tint="0.59999389629810485"/>
        <bgColor theme="3" tint="0.59999389629810485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49" fontId="0" fillId="0" borderId="0" xfId="0" applyNumberFormat="1"/>
    <xf numFmtId="0" fontId="1" fillId="0" borderId="0" xfId="0" applyFont="1"/>
    <xf numFmtId="49" fontId="1" fillId="0" borderId="0" xfId="0" applyNumberFormat="1" applyFont="1"/>
    <xf numFmtId="164" fontId="0" fillId="0" borderId="0" xfId="0" applyNumberFormat="1"/>
    <xf numFmtId="49" fontId="0" fillId="2" borderId="0" xfId="0" applyNumberFormat="1" applyFill="1"/>
    <xf numFmtId="49" fontId="0" fillId="3" borderId="0" xfId="0" applyNumberFormat="1" applyFill="1"/>
    <xf numFmtId="49" fontId="0" fillId="4" borderId="0" xfId="0" applyNumberFormat="1" applyFill="1"/>
    <xf numFmtId="49" fontId="0" fillId="5" borderId="0" xfId="0" applyNumberFormat="1" applyFill="1"/>
    <xf numFmtId="0" fontId="2" fillId="0" borderId="0" xfId="0" applyFont="1"/>
    <xf numFmtId="1" fontId="0" fillId="0" borderId="0" xfId="0" applyNumberFormat="1" applyAlignment="1">
      <alignment horizontal="center" vertical="center"/>
    </xf>
    <xf numFmtId="1" fontId="0" fillId="0" borderId="0" xfId="0" applyNumberFormat="1"/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3" fillId="3" borderId="0" xfId="0" applyFont="1" applyFill="1" applyAlignment="1">
      <alignment horizontal="center"/>
    </xf>
    <xf numFmtId="164" fontId="0" fillId="0" borderId="0" xfId="0" applyNumberFormat="1" applyAlignment="1">
      <alignment horizontal="center"/>
    </xf>
    <xf numFmtId="0" fontId="0" fillId="6" borderId="0" xfId="0" applyFill="1" applyAlignment="1">
      <alignment horizontal="center"/>
    </xf>
    <xf numFmtId="0" fontId="0" fillId="3" borderId="0" xfId="0" applyFill="1" applyAlignment="1">
      <alignment horizontal="center"/>
    </xf>
    <xf numFmtId="0" fontId="2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4" fillId="3" borderId="0" xfId="0" applyFont="1" applyFill="1" applyAlignment="1">
      <alignment horizontal="center"/>
    </xf>
    <xf numFmtId="0" fontId="0" fillId="7" borderId="0" xfId="0" applyFill="1" applyAlignment="1">
      <alignment horizontal="center"/>
    </xf>
    <xf numFmtId="0" fontId="5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0" fillId="8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Kancelář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3"/>
  <sheetViews>
    <sheetView workbookViewId="0"/>
  </sheetViews>
  <sheetFormatPr defaultRowHeight="12.5" x14ac:dyDescent="0.25"/>
  <cols>
    <col min="1" max="1" width="9.453125" customWidth="1"/>
    <col min="2" max="2" width="8.7265625" customWidth="1"/>
    <col min="3" max="3" width="41.54296875" customWidth="1"/>
    <col min="4" max="4" width="9.26953125" style="1" customWidth="1"/>
    <col min="5" max="5" width="6.26953125" customWidth="1"/>
  </cols>
  <sheetData>
    <row r="1" spans="1:5" ht="13" x14ac:dyDescent="0.3">
      <c r="A1" s="2" t="s">
        <v>0</v>
      </c>
      <c r="B1" s="2" t="s">
        <v>1</v>
      </c>
      <c r="C1" s="2" t="s">
        <v>2</v>
      </c>
      <c r="D1" s="3" t="s">
        <v>3</v>
      </c>
      <c r="E1" s="2" t="s">
        <v>4</v>
      </c>
    </row>
    <row r="2" spans="1:5" x14ac:dyDescent="0.25">
      <c r="A2" s="4">
        <v>11</v>
      </c>
      <c r="B2" t="s">
        <v>5</v>
      </c>
      <c r="C2" t="s">
        <v>6</v>
      </c>
      <c r="D2" s="5">
        <v>2011</v>
      </c>
      <c r="E2">
        <v>70</v>
      </c>
    </row>
    <row r="3" spans="1:5" x14ac:dyDescent="0.25">
      <c r="A3" s="4">
        <v>11</v>
      </c>
      <c r="B3" t="s">
        <v>5</v>
      </c>
      <c r="C3" t="s">
        <v>6</v>
      </c>
      <c r="D3" s="5">
        <v>2012</v>
      </c>
      <c r="E3">
        <v>66</v>
      </c>
    </row>
    <row r="4" spans="1:5" x14ac:dyDescent="0.25">
      <c r="A4" s="4">
        <v>11</v>
      </c>
      <c r="B4" t="s">
        <v>5</v>
      </c>
      <c r="C4" t="s">
        <v>6</v>
      </c>
      <c r="D4" s="6">
        <v>2013</v>
      </c>
      <c r="E4">
        <v>40</v>
      </c>
    </row>
    <row r="5" spans="1:5" x14ac:dyDescent="0.25">
      <c r="A5" s="4">
        <v>11</v>
      </c>
      <c r="B5" t="s">
        <v>5</v>
      </c>
      <c r="C5" t="s">
        <v>6</v>
      </c>
      <c r="D5" s="6">
        <v>2014</v>
      </c>
      <c r="E5">
        <v>58</v>
      </c>
    </row>
    <row r="6" spans="1:5" x14ac:dyDescent="0.25">
      <c r="A6" s="4">
        <v>11</v>
      </c>
      <c r="B6" t="s">
        <v>5</v>
      </c>
      <c r="C6" t="s">
        <v>6</v>
      </c>
      <c r="D6" s="7">
        <v>2015</v>
      </c>
      <c r="E6">
        <v>53</v>
      </c>
    </row>
    <row r="7" spans="1:5" x14ac:dyDescent="0.25">
      <c r="A7" s="4">
        <v>11</v>
      </c>
      <c r="B7" t="s">
        <v>5</v>
      </c>
      <c r="C7" t="s">
        <v>6</v>
      </c>
      <c r="D7" s="7">
        <v>2016</v>
      </c>
      <c r="E7">
        <v>48</v>
      </c>
    </row>
    <row r="8" spans="1:5" x14ac:dyDescent="0.25">
      <c r="A8" s="4">
        <v>11</v>
      </c>
      <c r="B8" t="s">
        <v>5</v>
      </c>
      <c r="C8" t="s">
        <v>6</v>
      </c>
      <c r="D8" s="8">
        <v>2017</v>
      </c>
      <c r="E8">
        <v>41</v>
      </c>
    </row>
    <row r="9" spans="1:5" x14ac:dyDescent="0.25">
      <c r="A9" s="4">
        <v>11</v>
      </c>
      <c r="B9" t="s">
        <v>5</v>
      </c>
      <c r="C9" t="s">
        <v>6</v>
      </c>
      <c r="D9" s="8" t="s">
        <v>42</v>
      </c>
      <c r="E9">
        <v>26</v>
      </c>
    </row>
    <row r="10" spans="1:5" x14ac:dyDescent="0.25">
      <c r="A10" s="4">
        <v>12</v>
      </c>
      <c r="B10" t="s">
        <v>7</v>
      </c>
      <c r="C10" t="s">
        <v>8</v>
      </c>
      <c r="D10" s="5">
        <v>2011</v>
      </c>
      <c r="E10">
        <v>62</v>
      </c>
    </row>
    <row r="11" spans="1:5" x14ac:dyDescent="0.25">
      <c r="A11" s="4">
        <v>12</v>
      </c>
      <c r="B11" t="s">
        <v>7</v>
      </c>
      <c r="C11" t="s">
        <v>8</v>
      </c>
      <c r="D11" s="5">
        <v>2012</v>
      </c>
      <c r="E11">
        <v>55</v>
      </c>
    </row>
    <row r="12" spans="1:5" x14ac:dyDescent="0.25">
      <c r="A12" s="4">
        <v>12</v>
      </c>
      <c r="B12" t="s">
        <v>7</v>
      </c>
      <c r="C12" t="s">
        <v>8</v>
      </c>
      <c r="D12" s="6">
        <v>2013</v>
      </c>
      <c r="E12">
        <v>53</v>
      </c>
    </row>
    <row r="13" spans="1:5" x14ac:dyDescent="0.25">
      <c r="A13" s="4">
        <v>12</v>
      </c>
      <c r="B13" t="s">
        <v>7</v>
      </c>
      <c r="C13" t="s">
        <v>8</v>
      </c>
      <c r="D13" s="6">
        <v>2014</v>
      </c>
      <c r="E13">
        <v>68</v>
      </c>
    </row>
    <row r="14" spans="1:5" x14ac:dyDescent="0.25">
      <c r="A14" s="4">
        <v>12</v>
      </c>
      <c r="B14" t="s">
        <v>7</v>
      </c>
      <c r="C14" t="s">
        <v>8</v>
      </c>
      <c r="D14" s="7">
        <v>2015</v>
      </c>
      <c r="E14">
        <v>33</v>
      </c>
    </row>
    <row r="15" spans="1:5" x14ac:dyDescent="0.25">
      <c r="A15" s="4">
        <v>12</v>
      </c>
      <c r="B15" t="s">
        <v>7</v>
      </c>
      <c r="C15" t="s">
        <v>8</v>
      </c>
      <c r="D15" s="7">
        <v>2016</v>
      </c>
      <c r="E15">
        <v>43</v>
      </c>
    </row>
    <row r="16" spans="1:5" x14ac:dyDescent="0.25">
      <c r="A16" s="4">
        <v>12</v>
      </c>
      <c r="B16" t="s">
        <v>7</v>
      </c>
      <c r="C16" t="s">
        <v>8</v>
      </c>
      <c r="D16" s="8">
        <v>2017</v>
      </c>
      <c r="E16">
        <v>31</v>
      </c>
    </row>
    <row r="17" spans="1:5" x14ac:dyDescent="0.25">
      <c r="A17" s="4">
        <v>12</v>
      </c>
      <c r="B17" t="s">
        <v>7</v>
      </c>
      <c r="C17" t="s">
        <v>8</v>
      </c>
      <c r="D17" s="8" t="s">
        <v>42</v>
      </c>
      <c r="E17">
        <v>18</v>
      </c>
    </row>
    <row r="18" spans="1:5" x14ac:dyDescent="0.25">
      <c r="A18" s="4">
        <v>13</v>
      </c>
      <c r="B18" t="s">
        <v>9</v>
      </c>
      <c r="C18" t="s">
        <v>10</v>
      </c>
      <c r="D18" s="5">
        <v>2011</v>
      </c>
      <c r="E18">
        <v>19</v>
      </c>
    </row>
    <row r="19" spans="1:5" x14ac:dyDescent="0.25">
      <c r="A19" s="4">
        <v>13</v>
      </c>
      <c r="B19" t="s">
        <v>9</v>
      </c>
      <c r="C19" t="s">
        <v>10</v>
      </c>
      <c r="D19" s="5">
        <v>2012</v>
      </c>
      <c r="E19">
        <v>28</v>
      </c>
    </row>
    <row r="20" spans="1:5" x14ac:dyDescent="0.25">
      <c r="A20" s="4">
        <v>13</v>
      </c>
      <c r="B20" t="s">
        <v>9</v>
      </c>
      <c r="C20" t="s">
        <v>10</v>
      </c>
      <c r="D20" s="6">
        <v>2013</v>
      </c>
      <c r="E20">
        <v>24</v>
      </c>
    </row>
    <row r="21" spans="1:5" x14ac:dyDescent="0.25">
      <c r="A21" s="4">
        <v>13</v>
      </c>
      <c r="B21" t="s">
        <v>9</v>
      </c>
      <c r="C21" t="s">
        <v>10</v>
      </c>
      <c r="D21" s="6">
        <v>2014</v>
      </c>
      <c r="E21">
        <v>25</v>
      </c>
    </row>
    <row r="22" spans="1:5" x14ac:dyDescent="0.25">
      <c r="A22" s="4">
        <v>13</v>
      </c>
      <c r="B22" t="s">
        <v>9</v>
      </c>
      <c r="C22" t="s">
        <v>10</v>
      </c>
      <c r="D22" s="7">
        <v>2015</v>
      </c>
      <c r="E22">
        <v>28</v>
      </c>
    </row>
    <row r="23" spans="1:5" x14ac:dyDescent="0.25">
      <c r="A23" s="4">
        <v>13</v>
      </c>
      <c r="B23" t="s">
        <v>9</v>
      </c>
      <c r="C23" t="s">
        <v>10</v>
      </c>
      <c r="D23" s="7">
        <v>2016</v>
      </c>
      <c r="E23">
        <v>13</v>
      </c>
    </row>
    <row r="24" spans="1:5" x14ac:dyDescent="0.25">
      <c r="A24" s="4">
        <v>13</v>
      </c>
      <c r="B24" t="s">
        <v>9</v>
      </c>
      <c r="C24" t="s">
        <v>10</v>
      </c>
      <c r="D24" s="8">
        <v>2017</v>
      </c>
      <c r="E24">
        <v>16</v>
      </c>
    </row>
    <row r="25" spans="1:5" x14ac:dyDescent="0.25">
      <c r="A25" s="4">
        <v>13</v>
      </c>
      <c r="B25" t="s">
        <v>9</v>
      </c>
      <c r="C25" t="s">
        <v>10</v>
      </c>
      <c r="D25" s="8" t="s">
        <v>42</v>
      </c>
      <c r="E25">
        <v>7</v>
      </c>
    </row>
    <row r="26" spans="1:5" x14ac:dyDescent="0.25">
      <c r="A26" s="4">
        <v>14</v>
      </c>
      <c r="B26" t="s">
        <v>11</v>
      </c>
      <c r="C26" t="s">
        <v>12</v>
      </c>
      <c r="D26" s="5">
        <v>2011</v>
      </c>
      <c r="E26">
        <v>21</v>
      </c>
    </row>
    <row r="27" spans="1:5" x14ac:dyDescent="0.25">
      <c r="A27" s="4">
        <v>14</v>
      </c>
      <c r="B27" t="s">
        <v>11</v>
      </c>
      <c r="C27" t="s">
        <v>12</v>
      </c>
      <c r="D27" s="5">
        <v>2012</v>
      </c>
      <c r="E27">
        <v>21</v>
      </c>
    </row>
    <row r="28" spans="1:5" x14ac:dyDescent="0.25">
      <c r="A28" s="4">
        <v>14</v>
      </c>
      <c r="B28" t="s">
        <v>11</v>
      </c>
      <c r="C28" t="s">
        <v>12</v>
      </c>
      <c r="D28" s="6">
        <v>2013</v>
      </c>
      <c r="E28">
        <v>24</v>
      </c>
    </row>
    <row r="29" spans="1:5" x14ac:dyDescent="0.25">
      <c r="A29" s="4">
        <v>14</v>
      </c>
      <c r="B29" t="s">
        <v>11</v>
      </c>
      <c r="C29" t="s">
        <v>12</v>
      </c>
      <c r="D29" s="6">
        <v>2014</v>
      </c>
      <c r="E29">
        <v>19</v>
      </c>
    </row>
    <row r="30" spans="1:5" x14ac:dyDescent="0.25">
      <c r="A30" s="4">
        <v>14</v>
      </c>
      <c r="B30" t="s">
        <v>11</v>
      </c>
      <c r="C30" t="s">
        <v>12</v>
      </c>
      <c r="D30" s="7">
        <v>2015</v>
      </c>
      <c r="E30">
        <v>25</v>
      </c>
    </row>
    <row r="31" spans="1:5" x14ac:dyDescent="0.25">
      <c r="A31" s="4">
        <v>14</v>
      </c>
      <c r="B31" t="s">
        <v>11</v>
      </c>
      <c r="C31" t="s">
        <v>12</v>
      </c>
      <c r="D31" s="7">
        <v>2016</v>
      </c>
      <c r="E31">
        <v>22</v>
      </c>
    </row>
    <row r="32" spans="1:5" x14ac:dyDescent="0.25">
      <c r="A32" s="4">
        <v>14</v>
      </c>
      <c r="B32" t="s">
        <v>11</v>
      </c>
      <c r="C32" t="s">
        <v>12</v>
      </c>
      <c r="D32" s="8">
        <v>2017</v>
      </c>
      <c r="E32">
        <v>11</v>
      </c>
    </row>
    <row r="33" spans="1:5" x14ac:dyDescent="0.25">
      <c r="A33" s="4">
        <v>14</v>
      </c>
      <c r="B33" t="s">
        <v>11</v>
      </c>
      <c r="C33" t="s">
        <v>12</v>
      </c>
      <c r="D33" s="8" t="s">
        <v>42</v>
      </c>
      <c r="E33">
        <v>11</v>
      </c>
    </row>
    <row r="34" spans="1:5" x14ac:dyDescent="0.25">
      <c r="A34" s="4">
        <v>15</v>
      </c>
      <c r="B34" t="s">
        <v>13</v>
      </c>
      <c r="C34" t="s">
        <v>14</v>
      </c>
      <c r="D34" s="5">
        <v>2011</v>
      </c>
      <c r="E34">
        <v>9</v>
      </c>
    </row>
    <row r="35" spans="1:5" x14ac:dyDescent="0.25">
      <c r="A35" s="4">
        <v>15</v>
      </c>
      <c r="B35" t="s">
        <v>13</v>
      </c>
      <c r="C35" t="s">
        <v>14</v>
      </c>
      <c r="D35" s="5">
        <v>2012</v>
      </c>
      <c r="E35">
        <v>12</v>
      </c>
    </row>
    <row r="36" spans="1:5" x14ac:dyDescent="0.25">
      <c r="A36" s="4">
        <v>15</v>
      </c>
      <c r="B36" t="s">
        <v>13</v>
      </c>
      <c r="C36" t="s">
        <v>14</v>
      </c>
      <c r="D36" s="6">
        <v>2013</v>
      </c>
      <c r="E36">
        <v>6</v>
      </c>
    </row>
    <row r="37" spans="1:5" x14ac:dyDescent="0.25">
      <c r="A37" s="4">
        <v>15</v>
      </c>
      <c r="B37" t="s">
        <v>13</v>
      </c>
      <c r="C37" t="s">
        <v>14</v>
      </c>
      <c r="D37" s="6">
        <v>2014</v>
      </c>
      <c r="E37">
        <v>11</v>
      </c>
    </row>
    <row r="38" spans="1:5" x14ac:dyDescent="0.25">
      <c r="A38" s="4">
        <v>15</v>
      </c>
      <c r="B38" t="s">
        <v>13</v>
      </c>
      <c r="C38" t="s">
        <v>14</v>
      </c>
      <c r="D38" s="7">
        <v>2015</v>
      </c>
      <c r="E38">
        <v>10</v>
      </c>
    </row>
    <row r="39" spans="1:5" x14ac:dyDescent="0.25">
      <c r="A39" s="4">
        <v>15</v>
      </c>
      <c r="B39" t="s">
        <v>13</v>
      </c>
      <c r="C39" t="s">
        <v>14</v>
      </c>
      <c r="D39" s="7">
        <v>2016</v>
      </c>
      <c r="E39">
        <v>9</v>
      </c>
    </row>
    <row r="40" spans="1:5" x14ac:dyDescent="0.25">
      <c r="A40" s="4">
        <v>15</v>
      </c>
      <c r="B40" t="s">
        <v>13</v>
      </c>
      <c r="C40" t="s">
        <v>14</v>
      </c>
      <c r="D40" s="8">
        <v>2017</v>
      </c>
      <c r="E40">
        <v>2</v>
      </c>
    </row>
    <row r="41" spans="1:5" x14ac:dyDescent="0.25">
      <c r="A41" s="4">
        <v>15</v>
      </c>
      <c r="B41" t="s">
        <v>13</v>
      </c>
      <c r="C41" t="s">
        <v>14</v>
      </c>
      <c r="D41" s="8" t="s">
        <v>42</v>
      </c>
      <c r="E41">
        <v>1</v>
      </c>
    </row>
    <row r="42" spans="1:5" x14ac:dyDescent="0.25">
      <c r="A42" s="4">
        <v>16</v>
      </c>
      <c r="B42" t="s">
        <v>15</v>
      </c>
      <c r="C42" t="s">
        <v>16</v>
      </c>
      <c r="D42" s="5">
        <v>2011</v>
      </c>
      <c r="E42">
        <v>22</v>
      </c>
    </row>
    <row r="43" spans="1:5" x14ac:dyDescent="0.25">
      <c r="A43" s="4">
        <v>16</v>
      </c>
      <c r="B43" t="s">
        <v>15</v>
      </c>
      <c r="C43" t="s">
        <v>16</v>
      </c>
      <c r="D43" s="5">
        <v>2012</v>
      </c>
      <c r="E43">
        <v>31</v>
      </c>
    </row>
    <row r="44" spans="1:5" x14ac:dyDescent="0.25">
      <c r="A44" s="4">
        <v>16</v>
      </c>
      <c r="B44" t="s">
        <v>15</v>
      </c>
      <c r="C44" t="s">
        <v>16</v>
      </c>
      <c r="D44" s="6">
        <v>2013</v>
      </c>
      <c r="E44">
        <v>18</v>
      </c>
    </row>
    <row r="45" spans="1:5" x14ac:dyDescent="0.25">
      <c r="A45" s="4">
        <v>16</v>
      </c>
      <c r="B45" t="s">
        <v>15</v>
      </c>
      <c r="C45" t="s">
        <v>16</v>
      </c>
      <c r="D45" s="6">
        <v>2014</v>
      </c>
      <c r="E45">
        <v>21</v>
      </c>
    </row>
    <row r="46" spans="1:5" x14ac:dyDescent="0.25">
      <c r="A46" s="4">
        <v>16</v>
      </c>
      <c r="B46" t="s">
        <v>15</v>
      </c>
      <c r="C46" t="s">
        <v>16</v>
      </c>
      <c r="D46" s="7">
        <v>2015</v>
      </c>
      <c r="E46">
        <v>18</v>
      </c>
    </row>
    <row r="47" spans="1:5" x14ac:dyDescent="0.25">
      <c r="A47" s="4">
        <v>16</v>
      </c>
      <c r="B47" t="s">
        <v>15</v>
      </c>
      <c r="C47" t="s">
        <v>16</v>
      </c>
      <c r="D47" s="7">
        <v>2016</v>
      </c>
      <c r="E47">
        <v>14</v>
      </c>
    </row>
    <row r="48" spans="1:5" x14ac:dyDescent="0.25">
      <c r="A48" s="4">
        <v>16</v>
      </c>
      <c r="B48" t="s">
        <v>15</v>
      </c>
      <c r="C48" t="s">
        <v>16</v>
      </c>
      <c r="D48" s="8">
        <v>2017</v>
      </c>
      <c r="E48">
        <v>5</v>
      </c>
    </row>
    <row r="49" spans="1:8" x14ac:dyDescent="0.25">
      <c r="A49" s="4">
        <v>16</v>
      </c>
      <c r="B49" t="s">
        <v>15</v>
      </c>
      <c r="C49" t="s">
        <v>16</v>
      </c>
      <c r="D49" s="8" t="s">
        <v>42</v>
      </c>
      <c r="E49">
        <v>3</v>
      </c>
    </row>
    <row r="50" spans="1:8" x14ac:dyDescent="0.25">
      <c r="A50" s="4">
        <v>17</v>
      </c>
      <c r="B50" t="s">
        <v>17</v>
      </c>
      <c r="C50" t="s">
        <v>18</v>
      </c>
      <c r="D50" s="5">
        <v>2011</v>
      </c>
      <c r="E50">
        <v>34</v>
      </c>
    </row>
    <row r="51" spans="1:8" x14ac:dyDescent="0.25">
      <c r="A51" s="4">
        <v>17</v>
      </c>
      <c r="B51" t="s">
        <v>17</v>
      </c>
      <c r="C51" t="s">
        <v>18</v>
      </c>
      <c r="D51" s="5">
        <v>2012</v>
      </c>
      <c r="E51">
        <v>34</v>
      </c>
    </row>
    <row r="52" spans="1:8" x14ac:dyDescent="0.25">
      <c r="A52" s="4">
        <v>17</v>
      </c>
      <c r="B52" t="s">
        <v>17</v>
      </c>
      <c r="C52" t="s">
        <v>18</v>
      </c>
      <c r="D52" s="6">
        <v>2013</v>
      </c>
      <c r="E52">
        <v>32</v>
      </c>
    </row>
    <row r="53" spans="1:8" x14ac:dyDescent="0.25">
      <c r="A53" s="4">
        <v>17</v>
      </c>
      <c r="B53" t="s">
        <v>17</v>
      </c>
      <c r="C53" t="s">
        <v>18</v>
      </c>
      <c r="D53" s="6">
        <v>2014</v>
      </c>
      <c r="E53">
        <v>44</v>
      </c>
    </row>
    <row r="54" spans="1:8" x14ac:dyDescent="0.25">
      <c r="A54" s="4">
        <v>17</v>
      </c>
      <c r="B54" t="s">
        <v>17</v>
      </c>
      <c r="C54" t="s">
        <v>18</v>
      </c>
      <c r="D54" s="7">
        <v>2015</v>
      </c>
      <c r="E54">
        <v>46</v>
      </c>
    </row>
    <row r="55" spans="1:8" x14ac:dyDescent="0.25">
      <c r="A55" s="4">
        <v>17</v>
      </c>
      <c r="B55" t="s">
        <v>17</v>
      </c>
      <c r="C55" t="s">
        <v>18</v>
      </c>
      <c r="D55" s="7">
        <v>2016</v>
      </c>
      <c r="E55">
        <v>35</v>
      </c>
    </row>
    <row r="56" spans="1:8" x14ac:dyDescent="0.25">
      <c r="A56" s="4">
        <v>17</v>
      </c>
      <c r="B56" t="s">
        <v>17</v>
      </c>
      <c r="C56" t="s">
        <v>18</v>
      </c>
      <c r="D56" s="8">
        <v>2017</v>
      </c>
      <c r="E56">
        <v>20</v>
      </c>
    </row>
    <row r="57" spans="1:8" x14ac:dyDescent="0.25">
      <c r="A57" s="4">
        <v>17</v>
      </c>
      <c r="B57" t="s">
        <v>17</v>
      </c>
      <c r="C57" t="s">
        <v>18</v>
      </c>
      <c r="D57" s="8" t="s">
        <v>42</v>
      </c>
      <c r="E57">
        <v>8</v>
      </c>
    </row>
    <row r="58" spans="1:8" x14ac:dyDescent="0.25">
      <c r="A58" s="4">
        <v>18</v>
      </c>
      <c r="B58" t="s">
        <v>19</v>
      </c>
      <c r="C58" t="s">
        <v>20</v>
      </c>
      <c r="D58" s="5">
        <v>2011</v>
      </c>
      <c r="E58">
        <v>26</v>
      </c>
    </row>
    <row r="59" spans="1:8" x14ac:dyDescent="0.25">
      <c r="A59" s="4">
        <v>18</v>
      </c>
      <c r="B59" t="s">
        <v>19</v>
      </c>
      <c r="C59" t="s">
        <v>20</v>
      </c>
      <c r="D59" s="5">
        <v>2012</v>
      </c>
      <c r="E59">
        <v>23</v>
      </c>
    </row>
    <row r="60" spans="1:8" x14ac:dyDescent="0.25">
      <c r="A60" s="4">
        <v>18</v>
      </c>
      <c r="B60" t="s">
        <v>19</v>
      </c>
      <c r="C60" t="s">
        <v>20</v>
      </c>
      <c r="D60" s="6">
        <v>2013</v>
      </c>
      <c r="E60">
        <v>26</v>
      </c>
    </row>
    <row r="61" spans="1:8" x14ac:dyDescent="0.25">
      <c r="A61" s="4">
        <v>18</v>
      </c>
      <c r="B61" t="s">
        <v>19</v>
      </c>
      <c r="C61" t="s">
        <v>20</v>
      </c>
      <c r="D61" s="6">
        <v>2014</v>
      </c>
      <c r="E61">
        <v>18</v>
      </c>
    </row>
    <row r="62" spans="1:8" x14ac:dyDescent="0.25">
      <c r="A62" s="4">
        <v>18</v>
      </c>
      <c r="B62" t="s">
        <v>19</v>
      </c>
      <c r="C62" t="s">
        <v>20</v>
      </c>
      <c r="D62" s="7">
        <v>2015</v>
      </c>
      <c r="E62">
        <v>28</v>
      </c>
    </row>
    <row r="63" spans="1:8" x14ac:dyDescent="0.25">
      <c r="A63" s="4">
        <v>18</v>
      </c>
      <c r="B63" t="s">
        <v>19</v>
      </c>
      <c r="C63" t="s">
        <v>20</v>
      </c>
      <c r="D63" s="7">
        <v>2016</v>
      </c>
      <c r="E63">
        <v>21</v>
      </c>
      <c r="G63" s="9" t="s">
        <v>21</v>
      </c>
      <c r="H63" s="4">
        <f>SUM(E2:E73)</f>
        <v>1891</v>
      </c>
    </row>
    <row r="64" spans="1:8" x14ac:dyDescent="0.25">
      <c r="A64" s="4">
        <v>18</v>
      </c>
      <c r="B64" t="s">
        <v>19</v>
      </c>
      <c r="C64" t="s">
        <v>20</v>
      </c>
      <c r="D64" s="8">
        <v>2017</v>
      </c>
      <c r="E64">
        <v>13</v>
      </c>
      <c r="H64" s="10"/>
    </row>
    <row r="65" spans="1:8" x14ac:dyDescent="0.25">
      <c r="A65" s="4">
        <v>18</v>
      </c>
      <c r="B65" t="s">
        <v>19</v>
      </c>
      <c r="C65" t="s">
        <v>20</v>
      </c>
      <c r="D65" s="8" t="s">
        <v>42</v>
      </c>
      <c r="E65">
        <v>2</v>
      </c>
      <c r="G65" s="9" t="s">
        <v>22</v>
      </c>
      <c r="H65" s="11">
        <f>'H16'!E18</f>
        <v>606</v>
      </c>
    </row>
    <row r="66" spans="1:8" x14ac:dyDescent="0.25">
      <c r="A66" s="4">
        <v>19</v>
      </c>
      <c r="B66" t="s">
        <v>23</v>
      </c>
      <c r="C66" t="s">
        <v>24</v>
      </c>
      <c r="D66" s="5">
        <v>2011</v>
      </c>
      <c r="E66">
        <v>39</v>
      </c>
      <c r="G66" s="9" t="s">
        <v>25</v>
      </c>
      <c r="H66" s="11">
        <f>'H14'!E18</f>
        <v>547</v>
      </c>
    </row>
    <row r="67" spans="1:8" x14ac:dyDescent="0.25">
      <c r="A67" s="4">
        <v>19</v>
      </c>
      <c r="B67" t="s">
        <v>23</v>
      </c>
      <c r="C67" t="s">
        <v>24</v>
      </c>
      <c r="D67" s="5">
        <v>2012</v>
      </c>
      <c r="E67">
        <v>34</v>
      </c>
      <c r="G67" s="9" t="s">
        <v>26</v>
      </c>
      <c r="H67" s="11">
        <f>'H12'!E18</f>
        <v>495</v>
      </c>
    </row>
    <row r="68" spans="1:8" x14ac:dyDescent="0.25">
      <c r="A68" s="4">
        <v>19</v>
      </c>
      <c r="B68" t="s">
        <v>23</v>
      </c>
      <c r="C68" t="s">
        <v>24</v>
      </c>
      <c r="D68" s="6">
        <v>2013</v>
      </c>
      <c r="E68">
        <v>39</v>
      </c>
      <c r="G68" s="9" t="s">
        <v>27</v>
      </c>
      <c r="H68" s="11">
        <f>'H10'!E18</f>
        <v>243</v>
      </c>
    </row>
    <row r="69" spans="1:8" x14ac:dyDescent="0.25">
      <c r="A69" s="4">
        <v>19</v>
      </c>
      <c r="B69" t="s">
        <v>23</v>
      </c>
      <c r="C69" t="s">
        <v>24</v>
      </c>
      <c r="D69" s="6">
        <v>2014</v>
      </c>
      <c r="E69">
        <v>21</v>
      </c>
      <c r="H69">
        <f>SUM(H65:H68)</f>
        <v>1891</v>
      </c>
    </row>
    <row r="70" spans="1:8" x14ac:dyDescent="0.25">
      <c r="A70" s="4">
        <v>19</v>
      </c>
      <c r="B70" t="s">
        <v>23</v>
      </c>
      <c r="C70" t="s">
        <v>24</v>
      </c>
      <c r="D70" s="7">
        <v>2015</v>
      </c>
      <c r="E70">
        <v>33</v>
      </c>
    </row>
    <row r="71" spans="1:8" x14ac:dyDescent="0.25">
      <c r="A71" s="4">
        <v>19</v>
      </c>
      <c r="B71" t="s">
        <v>23</v>
      </c>
      <c r="C71" t="s">
        <v>24</v>
      </c>
      <c r="D71" s="7">
        <v>2016</v>
      </c>
      <c r="E71">
        <v>16</v>
      </c>
    </row>
    <row r="72" spans="1:8" x14ac:dyDescent="0.25">
      <c r="A72" s="4">
        <v>19</v>
      </c>
      <c r="B72" t="s">
        <v>23</v>
      </c>
      <c r="C72" t="s">
        <v>24</v>
      </c>
      <c r="D72" s="8">
        <v>2017</v>
      </c>
      <c r="E72">
        <v>22</v>
      </c>
    </row>
    <row r="73" spans="1:8" x14ac:dyDescent="0.25">
      <c r="A73" s="4">
        <v>19</v>
      </c>
      <c r="B73" t="s">
        <v>23</v>
      </c>
      <c r="C73" t="s">
        <v>24</v>
      </c>
      <c r="D73" s="8" t="s">
        <v>42</v>
      </c>
      <c r="E73">
        <v>6</v>
      </c>
    </row>
  </sheetData>
  <sheetProtection selectLockedCells="1" selectUnlockedCells="1"/>
  <pageMargins left="0.78750000000000009" right="0.78750000000000009" top="0.98402777777777772" bottom="0.98472222222222228" header="0.51180555555555562" footer="0.49236111111111114"/>
  <pageSetup paperSize="9" firstPageNumber="0" orientation="portrait" horizontalDpi="300" verticalDpi="300"/>
  <headerFooter>
    <oddFooter>&amp;CP?a?g?e? ?P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34"/>
  <sheetViews>
    <sheetView tabSelected="1" topLeftCell="A7" workbookViewId="0">
      <selection activeCell="H19" sqref="H19"/>
    </sheetView>
  </sheetViews>
  <sheetFormatPr defaultRowHeight="12.5" x14ac:dyDescent="0.25"/>
  <cols>
    <col min="1" max="1" width="6.453125" customWidth="1"/>
    <col min="2" max="2" width="8.7265625" customWidth="1"/>
    <col min="3" max="3" width="41.54296875" customWidth="1"/>
    <col min="4" max="4" width="7.54296875" customWidth="1"/>
    <col min="5" max="5" width="9.26953125" customWidth="1"/>
    <col min="6" max="6" width="11.7265625" customWidth="1"/>
    <col min="7" max="7" width="9.26953125" customWidth="1"/>
    <col min="8" max="10" width="10.1796875" customWidth="1"/>
  </cols>
  <sheetData>
    <row r="1" spans="1:13" x14ac:dyDescent="0.25">
      <c r="C1" s="9" t="s">
        <v>28</v>
      </c>
      <c r="E1" s="12">
        <v>50</v>
      </c>
    </row>
    <row r="2" spans="1:13" x14ac:dyDescent="0.25">
      <c r="C2" s="9" t="s">
        <v>29</v>
      </c>
      <c r="E2" s="12">
        <v>12</v>
      </c>
    </row>
    <row r="3" spans="1:13" x14ac:dyDescent="0.25">
      <c r="C3" s="9" t="s">
        <v>30</v>
      </c>
      <c r="E3" s="12">
        <v>9</v>
      </c>
    </row>
    <row r="4" spans="1:13" x14ac:dyDescent="0.25">
      <c r="C4" s="9" t="s">
        <v>31</v>
      </c>
      <c r="E4" s="12">
        <v>2</v>
      </c>
    </row>
    <row r="5" spans="1:13" x14ac:dyDescent="0.25">
      <c r="C5" s="9" t="s">
        <v>32</v>
      </c>
      <c r="E5" s="12">
        <f>E1-E2-E3-E4</f>
        <v>27</v>
      </c>
    </row>
    <row r="6" spans="1:13" x14ac:dyDescent="0.25">
      <c r="E6" s="12"/>
    </row>
    <row r="8" spans="1:13" ht="13" x14ac:dyDescent="0.3">
      <c r="A8" s="13" t="s">
        <v>33</v>
      </c>
      <c r="B8" s="14" t="s">
        <v>34</v>
      </c>
      <c r="C8" s="14" t="s">
        <v>35</v>
      </c>
      <c r="D8" s="2" t="s">
        <v>36</v>
      </c>
      <c r="E8" s="15" t="s">
        <v>37</v>
      </c>
      <c r="F8" s="13" t="s">
        <v>38</v>
      </c>
      <c r="G8" s="16" t="s">
        <v>39</v>
      </c>
      <c r="H8" s="14"/>
      <c r="I8" s="14"/>
      <c r="J8" s="14"/>
    </row>
    <row r="9" spans="1:13" x14ac:dyDescent="0.25">
      <c r="A9" s="17">
        <v>11</v>
      </c>
      <c r="B9" t="s">
        <v>5</v>
      </c>
      <c r="C9" t="s">
        <v>6</v>
      </c>
      <c r="D9" s="18" t="s">
        <v>43</v>
      </c>
      <c r="E9" s="10">
        <f>'Počty registrovaných'!E2 + 'Počty registrovaných'!E3</f>
        <v>136</v>
      </c>
      <c r="F9">
        <f>E9*E5/E18</f>
        <v>6.0594059405940595</v>
      </c>
      <c r="G9" s="19">
        <f>ROUND(F9,0)</f>
        <v>6</v>
      </c>
      <c r="H9" s="10"/>
      <c r="I9" s="10"/>
      <c r="J9" s="10"/>
      <c r="M9" s="10"/>
    </row>
    <row r="10" spans="1:13" x14ac:dyDescent="0.25">
      <c r="A10" s="17">
        <v>12</v>
      </c>
      <c r="B10" t="s">
        <v>7</v>
      </c>
      <c r="C10" t="s">
        <v>8</v>
      </c>
      <c r="D10" s="18" t="s">
        <v>43</v>
      </c>
      <c r="E10" s="10">
        <f>'Počty registrovaných'!E10 + 'Počty registrovaných'!E11</f>
        <v>117</v>
      </c>
      <c r="F10">
        <f>E10*E5/E18</f>
        <v>5.2128712871287126</v>
      </c>
      <c r="G10" s="19">
        <f t="shared" ref="G10:G17" si="0">ROUND(F10,0)</f>
        <v>5</v>
      </c>
      <c r="H10" s="10"/>
      <c r="I10" s="10"/>
      <c r="J10" s="10"/>
    </row>
    <row r="11" spans="1:13" x14ac:dyDescent="0.25">
      <c r="A11" s="17">
        <v>13</v>
      </c>
      <c r="B11" t="s">
        <v>9</v>
      </c>
      <c r="C11" t="s">
        <v>10</v>
      </c>
      <c r="D11" s="18" t="s">
        <v>43</v>
      </c>
      <c r="E11" s="10">
        <f>'Počty registrovaných'!E18 + 'Počty registrovaných'!E19</f>
        <v>47</v>
      </c>
      <c r="F11">
        <f>E11*E5/E18</f>
        <v>2.0940594059405941</v>
      </c>
      <c r="G11" s="19">
        <f t="shared" si="0"/>
        <v>2</v>
      </c>
      <c r="H11" s="10"/>
      <c r="I11" s="10"/>
      <c r="J11" s="10"/>
    </row>
    <row r="12" spans="1:13" x14ac:dyDescent="0.25">
      <c r="A12" s="17">
        <v>14</v>
      </c>
      <c r="B12" t="s">
        <v>11</v>
      </c>
      <c r="C12" t="s">
        <v>12</v>
      </c>
      <c r="D12" s="18" t="s">
        <v>43</v>
      </c>
      <c r="E12" s="10">
        <f>'Počty registrovaných'!E26 + 'Počty registrovaných'!E27</f>
        <v>42</v>
      </c>
      <c r="F12">
        <f>E12*E5/E18</f>
        <v>1.8712871287128714</v>
      </c>
      <c r="G12" s="19">
        <f t="shared" si="0"/>
        <v>2</v>
      </c>
      <c r="H12" s="10"/>
      <c r="I12" s="10"/>
      <c r="J12" s="10"/>
    </row>
    <row r="13" spans="1:13" x14ac:dyDescent="0.25">
      <c r="A13" s="17">
        <v>15</v>
      </c>
      <c r="B13" t="s">
        <v>13</v>
      </c>
      <c r="C13" t="s">
        <v>14</v>
      </c>
      <c r="D13" s="18" t="s">
        <v>43</v>
      </c>
      <c r="E13" s="10">
        <f>'Počty registrovaných'!E34 + 'Počty registrovaných'!E35</f>
        <v>21</v>
      </c>
      <c r="F13">
        <f>E13*E5/E18</f>
        <v>0.9356435643564357</v>
      </c>
      <c r="G13" s="19">
        <f t="shared" si="0"/>
        <v>1</v>
      </c>
      <c r="H13" s="10"/>
      <c r="I13" s="10"/>
      <c r="J13" s="10"/>
    </row>
    <row r="14" spans="1:13" x14ac:dyDescent="0.25">
      <c r="A14" s="17">
        <v>16</v>
      </c>
      <c r="B14" t="s">
        <v>15</v>
      </c>
      <c r="C14" t="s">
        <v>16</v>
      </c>
      <c r="D14" s="18" t="s">
        <v>43</v>
      </c>
      <c r="E14" s="10">
        <f>'Počty registrovaných'!E42 + 'Počty registrovaných'!E43</f>
        <v>53</v>
      </c>
      <c r="F14">
        <f>E14*E5/E18</f>
        <v>2.3613861386138613</v>
      </c>
      <c r="G14" s="19">
        <v>3</v>
      </c>
      <c r="H14" s="10"/>
      <c r="I14" s="10"/>
      <c r="J14" s="10"/>
    </row>
    <row r="15" spans="1:13" x14ac:dyDescent="0.25">
      <c r="A15" s="17">
        <v>17</v>
      </c>
      <c r="B15" t="s">
        <v>17</v>
      </c>
      <c r="C15" t="s">
        <v>18</v>
      </c>
      <c r="D15" s="18" t="s">
        <v>43</v>
      </c>
      <c r="E15" s="10">
        <f>'Počty registrovaných'!E50 + 'Počty registrovaných'!E51</f>
        <v>68</v>
      </c>
      <c r="F15">
        <f>E15*E5/E18</f>
        <v>3.0297029702970297</v>
      </c>
      <c r="G15" s="19">
        <f t="shared" si="0"/>
        <v>3</v>
      </c>
      <c r="H15" s="10"/>
      <c r="I15" s="10"/>
      <c r="J15" s="10"/>
      <c r="M15" s="10"/>
    </row>
    <row r="16" spans="1:13" x14ac:dyDescent="0.25">
      <c r="A16" s="17">
        <v>18</v>
      </c>
      <c r="B16" t="s">
        <v>19</v>
      </c>
      <c r="C16" t="s">
        <v>20</v>
      </c>
      <c r="D16" s="18" t="s">
        <v>43</v>
      </c>
      <c r="E16" s="10">
        <f>'Počty registrovaných'!E58 + 'Počty registrovaných'!E59</f>
        <v>49</v>
      </c>
      <c r="F16">
        <f>E16*E5/E18</f>
        <v>2.1831683168316833</v>
      </c>
      <c r="G16" s="19">
        <f t="shared" si="0"/>
        <v>2</v>
      </c>
      <c r="H16" s="10"/>
      <c r="I16" s="10"/>
      <c r="J16" s="10"/>
      <c r="M16" s="10"/>
    </row>
    <row r="17" spans="1:13" x14ac:dyDescent="0.25">
      <c r="A17" s="17">
        <v>19</v>
      </c>
      <c r="B17" t="s">
        <v>23</v>
      </c>
      <c r="C17" t="s">
        <v>24</v>
      </c>
      <c r="D17" s="18" t="s">
        <v>43</v>
      </c>
      <c r="E17" s="10">
        <f>'Počty registrovaných'!E66 + 'Počty registrovaných'!E67</f>
        <v>73</v>
      </c>
      <c r="F17">
        <f>E17*E5/E18</f>
        <v>3.2524752475247523</v>
      </c>
      <c r="G17" s="19">
        <f t="shared" si="0"/>
        <v>3</v>
      </c>
      <c r="H17" s="10"/>
      <c r="I17" s="10"/>
      <c r="J17" s="10"/>
      <c r="M17" s="10"/>
    </row>
    <row r="18" spans="1:13" x14ac:dyDescent="0.25">
      <c r="C18" s="20" t="s">
        <v>40</v>
      </c>
      <c r="E18" s="10">
        <f t="shared" ref="E18:G18" si="1">SUM(E9:E17)</f>
        <v>606</v>
      </c>
      <c r="F18" s="21">
        <f t="shared" si="1"/>
        <v>27.000000000000004</v>
      </c>
      <c r="G18" s="21">
        <f t="shared" si="1"/>
        <v>27</v>
      </c>
      <c r="H18" s="10"/>
      <c r="I18" s="10"/>
      <c r="J18" s="10"/>
    </row>
    <row r="23" spans="1:13" x14ac:dyDescent="0.25">
      <c r="J23" t="s">
        <v>41</v>
      </c>
    </row>
    <row r="24" spans="1:13" x14ac:dyDescent="0.25">
      <c r="C24" s="9" t="s">
        <v>41</v>
      </c>
    </row>
    <row r="34" spans="7:7" x14ac:dyDescent="0.25">
      <c r="G34" s="9" t="s">
        <v>41</v>
      </c>
    </row>
  </sheetData>
  <sheetProtection selectLockedCells="1" selectUnlockedCells="1"/>
  <phoneticPr fontId="6" type="noConversion"/>
  <pageMargins left="0.70866141732283472" right="0.70866141732283472" top="0.78740157480314954" bottom="0.78740157480314954" header="0.51181102362204722" footer="0.51181102362204722"/>
  <pageSetup paperSize="9" firstPageNumber="0" orientation="landscape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18"/>
  <sheetViews>
    <sheetView topLeftCell="A4" workbookViewId="0">
      <selection activeCell="D9" sqref="D9"/>
    </sheetView>
  </sheetViews>
  <sheetFormatPr defaultRowHeight="12.5" x14ac:dyDescent="0.25"/>
  <cols>
    <col min="1" max="1" width="6.453125" customWidth="1"/>
    <col min="2" max="2" width="8.7265625" customWidth="1"/>
    <col min="3" max="3" width="41.54296875" customWidth="1"/>
    <col min="4" max="4" width="7.54296875" customWidth="1"/>
    <col min="5" max="5" width="9.26953125" customWidth="1"/>
    <col min="6" max="6" width="11.7265625" customWidth="1"/>
    <col min="7" max="7" width="9.26953125" customWidth="1"/>
    <col min="8" max="8" width="10.26953125" customWidth="1"/>
    <col min="9" max="9" width="10" customWidth="1"/>
    <col min="10" max="10" width="10.1796875" customWidth="1"/>
  </cols>
  <sheetData>
    <row r="1" spans="1:13" x14ac:dyDescent="0.25">
      <c r="C1" s="9" t="s">
        <v>28</v>
      </c>
      <c r="E1" s="12">
        <v>50</v>
      </c>
    </row>
    <row r="2" spans="1:13" x14ac:dyDescent="0.25">
      <c r="C2" s="9" t="s">
        <v>29</v>
      </c>
      <c r="E2" s="12">
        <v>12</v>
      </c>
    </row>
    <row r="3" spans="1:13" x14ac:dyDescent="0.25">
      <c r="C3" s="9" t="s">
        <v>30</v>
      </c>
      <c r="E3" s="12">
        <v>9</v>
      </c>
    </row>
    <row r="4" spans="1:13" x14ac:dyDescent="0.25">
      <c r="C4" s="9" t="s">
        <v>31</v>
      </c>
      <c r="E4" s="12">
        <v>2</v>
      </c>
    </row>
    <row r="5" spans="1:13" x14ac:dyDescent="0.25">
      <c r="C5" s="9" t="s">
        <v>32</v>
      </c>
      <c r="E5" s="12">
        <f>E1-E2-E3-E4</f>
        <v>27</v>
      </c>
    </row>
    <row r="8" spans="1:13" ht="13" x14ac:dyDescent="0.3">
      <c r="A8" s="13" t="s">
        <v>33</v>
      </c>
      <c r="B8" s="14" t="s">
        <v>34</v>
      </c>
      <c r="C8" s="14" t="s">
        <v>35</v>
      </c>
      <c r="D8" s="2" t="s">
        <v>36</v>
      </c>
      <c r="E8" s="15" t="s">
        <v>37</v>
      </c>
      <c r="F8" s="13" t="s">
        <v>38</v>
      </c>
      <c r="G8" s="16" t="s">
        <v>39</v>
      </c>
      <c r="H8" s="14"/>
      <c r="I8" s="14"/>
      <c r="J8" s="14"/>
    </row>
    <row r="9" spans="1:13" x14ac:dyDescent="0.25">
      <c r="A9" s="17">
        <v>11</v>
      </c>
      <c r="B9" t="s">
        <v>5</v>
      </c>
      <c r="C9" t="s">
        <v>6</v>
      </c>
      <c r="D9" s="19" t="s">
        <v>44</v>
      </c>
      <c r="E9" s="10">
        <f>'Počty registrovaných'!E4 + 'Počty registrovaných'!E5</f>
        <v>98</v>
      </c>
      <c r="F9">
        <f>E9*E5/E18</f>
        <v>4.8372943327239488</v>
      </c>
      <c r="G9" s="22">
        <f>ROUND(F9,0)</f>
        <v>5</v>
      </c>
      <c r="H9" s="10"/>
      <c r="I9" s="10"/>
      <c r="J9" s="10"/>
      <c r="M9" s="10"/>
    </row>
    <row r="10" spans="1:13" x14ac:dyDescent="0.25">
      <c r="A10" s="17">
        <v>12</v>
      </c>
      <c r="B10" t="s">
        <v>7</v>
      </c>
      <c r="C10" t="s">
        <v>8</v>
      </c>
      <c r="D10" s="19" t="s">
        <v>44</v>
      </c>
      <c r="E10" s="10">
        <f>'Počty registrovaných'!E12 + 'Počty registrovaných'!E13</f>
        <v>121</v>
      </c>
      <c r="F10">
        <f>E10*E5/E18</f>
        <v>5.9725776965265078</v>
      </c>
      <c r="G10" s="22">
        <f t="shared" ref="G10:G17" si="0">ROUND(F10,0)</f>
        <v>6</v>
      </c>
      <c r="H10" s="10"/>
      <c r="I10" s="10"/>
      <c r="J10" s="10"/>
    </row>
    <row r="11" spans="1:13" x14ac:dyDescent="0.25">
      <c r="A11" s="17">
        <v>13</v>
      </c>
      <c r="B11" t="s">
        <v>9</v>
      </c>
      <c r="C11" t="s">
        <v>10</v>
      </c>
      <c r="D11" s="19" t="s">
        <v>44</v>
      </c>
      <c r="E11" s="10">
        <f>'Počty registrovaných'!E20 + 'Počty registrovaných'!E21</f>
        <v>49</v>
      </c>
      <c r="F11">
        <f>E11*E5/E18</f>
        <v>2.4186471663619744</v>
      </c>
      <c r="G11" s="22">
        <f t="shared" si="0"/>
        <v>2</v>
      </c>
      <c r="H11" s="10"/>
      <c r="I11" s="10"/>
      <c r="J11" s="10"/>
    </row>
    <row r="12" spans="1:13" x14ac:dyDescent="0.25">
      <c r="A12" s="17">
        <v>14</v>
      </c>
      <c r="B12" t="s">
        <v>11</v>
      </c>
      <c r="C12" t="s">
        <v>12</v>
      </c>
      <c r="D12" s="19" t="s">
        <v>44</v>
      </c>
      <c r="E12" s="10">
        <f>'Počty registrovaných'!E28 + 'Počty registrovaných'!E29</f>
        <v>43</v>
      </c>
      <c r="F12">
        <f>E12*E5/E18</f>
        <v>2.1224862888482634</v>
      </c>
      <c r="G12" s="22">
        <f t="shared" si="0"/>
        <v>2</v>
      </c>
      <c r="H12" s="10"/>
      <c r="I12" s="10"/>
      <c r="J12" s="10"/>
    </row>
    <row r="13" spans="1:13" x14ac:dyDescent="0.25">
      <c r="A13" s="17">
        <v>15</v>
      </c>
      <c r="B13" t="s">
        <v>13</v>
      </c>
      <c r="C13" t="s">
        <v>14</v>
      </c>
      <c r="D13" s="19" t="s">
        <v>44</v>
      </c>
      <c r="E13" s="10">
        <f>'Počty registrovaných'!E36 + 'Počty registrovaných'!E37</f>
        <v>17</v>
      </c>
      <c r="F13">
        <f>E13*E5/E18</f>
        <v>0.83912248628884822</v>
      </c>
      <c r="G13" s="22">
        <f t="shared" si="0"/>
        <v>1</v>
      </c>
      <c r="H13" s="10"/>
      <c r="I13" s="10"/>
      <c r="J13" s="10"/>
    </row>
    <row r="14" spans="1:13" x14ac:dyDescent="0.25">
      <c r="A14" s="17">
        <v>16</v>
      </c>
      <c r="B14" t="s">
        <v>15</v>
      </c>
      <c r="C14" t="s">
        <v>16</v>
      </c>
      <c r="D14" s="19" t="s">
        <v>44</v>
      </c>
      <c r="E14" s="10">
        <f>'Počty registrovaných'!E44 + 'Počty registrovaných'!E45</f>
        <v>39</v>
      </c>
      <c r="F14">
        <f>E14*E5/E18</f>
        <v>1.9250457038391224</v>
      </c>
      <c r="G14" s="22">
        <f t="shared" si="0"/>
        <v>2</v>
      </c>
      <c r="H14" s="10"/>
      <c r="I14" s="10"/>
      <c r="J14" s="10"/>
    </row>
    <row r="15" spans="1:13" x14ac:dyDescent="0.25">
      <c r="A15" s="17">
        <v>17</v>
      </c>
      <c r="B15" t="s">
        <v>17</v>
      </c>
      <c r="C15" t="s">
        <v>18</v>
      </c>
      <c r="D15" s="19" t="s">
        <v>44</v>
      </c>
      <c r="E15" s="10">
        <f>'Počty registrovaných'!E52 + 'Počty registrovaných'!E53</f>
        <v>76</v>
      </c>
      <c r="F15">
        <f>E15*E5/E18</f>
        <v>3.7513711151736744</v>
      </c>
      <c r="G15" s="22">
        <f t="shared" si="0"/>
        <v>4</v>
      </c>
      <c r="H15" s="10"/>
      <c r="I15" s="10"/>
      <c r="J15" s="10"/>
      <c r="M15" s="10"/>
    </row>
    <row r="16" spans="1:13" x14ac:dyDescent="0.25">
      <c r="A16" s="17">
        <v>18</v>
      </c>
      <c r="B16" t="s">
        <v>19</v>
      </c>
      <c r="C16" t="s">
        <v>20</v>
      </c>
      <c r="D16" s="19" t="s">
        <v>44</v>
      </c>
      <c r="E16" s="10">
        <f>'Počty registrovaných'!E60 + 'Počty registrovaných'!E61</f>
        <v>44</v>
      </c>
      <c r="F16">
        <f>E16*E5/E18</f>
        <v>2.1718464351005484</v>
      </c>
      <c r="G16" s="22">
        <f t="shared" si="0"/>
        <v>2</v>
      </c>
      <c r="H16" s="10"/>
      <c r="I16" s="10"/>
      <c r="J16" s="10"/>
      <c r="M16" s="10"/>
    </row>
    <row r="17" spans="1:10" x14ac:dyDescent="0.25">
      <c r="A17" s="17">
        <v>19</v>
      </c>
      <c r="B17" t="s">
        <v>23</v>
      </c>
      <c r="C17" t="s">
        <v>24</v>
      </c>
      <c r="D17" s="19" t="s">
        <v>44</v>
      </c>
      <c r="E17" s="10">
        <f>'Počty registrovaných'!E68 + 'Počty registrovaných'!E69</f>
        <v>60</v>
      </c>
      <c r="F17">
        <f>E17*E5/E18</f>
        <v>2.9616087751371114</v>
      </c>
      <c r="G17" s="22">
        <f t="shared" si="0"/>
        <v>3</v>
      </c>
      <c r="H17" s="10"/>
      <c r="I17" s="10"/>
      <c r="J17" s="10"/>
    </row>
    <row r="18" spans="1:10" x14ac:dyDescent="0.25">
      <c r="C18" s="20" t="s">
        <v>40</v>
      </c>
      <c r="E18" s="10">
        <f t="shared" ref="E18:G18" si="1">SUM(E9:E17)</f>
        <v>547</v>
      </c>
      <c r="F18" s="21">
        <f t="shared" si="1"/>
        <v>27</v>
      </c>
      <c r="G18" s="21">
        <f t="shared" si="1"/>
        <v>27</v>
      </c>
      <c r="H18" s="10"/>
      <c r="I18" s="10"/>
      <c r="J18" s="10"/>
    </row>
  </sheetData>
  <sheetProtection selectLockedCells="1" selectUnlockedCells="1"/>
  <pageMargins left="0.70866141732283472" right="0.70866141732283472" top="0.78740157480314954" bottom="0.78740157480314954" header="0.51181102362204722" footer="0.51181102362204722"/>
  <pageSetup paperSize="9" firstPageNumber="0" orientation="landscape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30"/>
  <sheetViews>
    <sheetView topLeftCell="A7" workbookViewId="0">
      <selection activeCell="G13" sqref="G13"/>
    </sheetView>
  </sheetViews>
  <sheetFormatPr defaultRowHeight="12.5" x14ac:dyDescent="0.25"/>
  <cols>
    <col min="1" max="1" width="6.453125" customWidth="1"/>
    <col min="2" max="2" width="8.7265625" customWidth="1"/>
    <col min="3" max="3" width="41.54296875" customWidth="1"/>
    <col min="4" max="4" width="7.54296875" customWidth="1"/>
    <col min="5" max="5" width="9.26953125" customWidth="1"/>
    <col min="6" max="6" width="11.7265625" customWidth="1"/>
    <col min="7" max="7" width="9.26953125" customWidth="1"/>
    <col min="8" max="8" width="10.26953125" customWidth="1"/>
    <col min="9" max="9" width="9.7265625" customWidth="1"/>
    <col min="10" max="10" width="10.1796875" customWidth="1"/>
  </cols>
  <sheetData>
    <row r="1" spans="1:10" x14ac:dyDescent="0.25">
      <c r="C1" s="9" t="s">
        <v>28</v>
      </c>
      <c r="E1" s="12">
        <v>50</v>
      </c>
    </row>
    <row r="2" spans="1:10" x14ac:dyDescent="0.25">
      <c r="C2" s="9" t="s">
        <v>29</v>
      </c>
      <c r="E2" s="12">
        <v>12</v>
      </c>
    </row>
    <row r="3" spans="1:10" x14ac:dyDescent="0.25">
      <c r="C3" s="9" t="s">
        <v>30</v>
      </c>
      <c r="E3" s="12">
        <v>9</v>
      </c>
    </row>
    <row r="4" spans="1:10" x14ac:dyDescent="0.25">
      <c r="C4" s="9" t="s">
        <v>31</v>
      </c>
      <c r="E4" s="12">
        <v>2</v>
      </c>
    </row>
    <row r="5" spans="1:10" x14ac:dyDescent="0.25">
      <c r="C5" s="9" t="s">
        <v>32</v>
      </c>
      <c r="E5" s="12">
        <f>E1-E2-E3-E4</f>
        <v>27</v>
      </c>
    </row>
    <row r="8" spans="1:10" ht="13" x14ac:dyDescent="0.3">
      <c r="A8" s="13" t="s">
        <v>33</v>
      </c>
      <c r="B8" s="14" t="s">
        <v>34</v>
      </c>
      <c r="C8" s="14" t="s">
        <v>35</v>
      </c>
      <c r="D8" s="2" t="s">
        <v>36</v>
      </c>
      <c r="E8" s="15" t="s">
        <v>37</v>
      </c>
      <c r="F8" s="13" t="s">
        <v>38</v>
      </c>
      <c r="G8" s="16" t="s">
        <v>39</v>
      </c>
      <c r="H8" s="14"/>
      <c r="I8" s="14"/>
      <c r="J8" s="14"/>
    </row>
    <row r="9" spans="1:10" x14ac:dyDescent="0.25">
      <c r="A9" s="17">
        <v>11</v>
      </c>
      <c r="B9" t="s">
        <v>5</v>
      </c>
      <c r="C9" t="s">
        <v>6</v>
      </c>
      <c r="D9" s="23" t="s">
        <v>45</v>
      </c>
      <c r="E9" s="10">
        <f>'Počty registrovaných'!E6 + 'Počty registrovaných'!E7</f>
        <v>101</v>
      </c>
      <c r="F9">
        <f>E9*E5/E18</f>
        <v>5.5090909090909088</v>
      </c>
      <c r="G9" s="19">
        <v>5</v>
      </c>
      <c r="H9" s="10"/>
      <c r="I9" s="10"/>
      <c r="J9" s="10"/>
    </row>
    <row r="10" spans="1:10" x14ac:dyDescent="0.25">
      <c r="A10" s="17">
        <v>12</v>
      </c>
      <c r="B10" t="s">
        <v>7</v>
      </c>
      <c r="C10" t="s">
        <v>8</v>
      </c>
      <c r="D10" s="23" t="s">
        <v>45</v>
      </c>
      <c r="E10" s="10">
        <f>'Počty registrovaných'!E14 + 'Počty registrovaných'!E15</f>
        <v>76</v>
      </c>
      <c r="F10">
        <f>E10*E5/E18</f>
        <v>4.1454545454545455</v>
      </c>
      <c r="G10" s="19">
        <f t="shared" ref="G10:G17" si="0">ROUND(F10,0)</f>
        <v>4</v>
      </c>
      <c r="H10" s="10"/>
      <c r="I10" s="10"/>
      <c r="J10" s="10"/>
    </row>
    <row r="11" spans="1:10" x14ac:dyDescent="0.25">
      <c r="A11" s="17">
        <v>13</v>
      </c>
      <c r="B11" t="s">
        <v>9</v>
      </c>
      <c r="C11" t="s">
        <v>10</v>
      </c>
      <c r="D11" s="23" t="s">
        <v>45</v>
      </c>
      <c r="E11" s="10">
        <f>'Počty registrovaných'!E22 + 'Počty registrovaných'!E23</f>
        <v>41</v>
      </c>
      <c r="F11">
        <f>E11*E5/E18</f>
        <v>2.2363636363636363</v>
      </c>
      <c r="G11" s="19">
        <f t="shared" si="0"/>
        <v>2</v>
      </c>
      <c r="H11" s="10"/>
      <c r="I11" s="10"/>
      <c r="J11" s="10"/>
    </row>
    <row r="12" spans="1:10" x14ac:dyDescent="0.25">
      <c r="A12" s="17">
        <v>14</v>
      </c>
      <c r="B12" t="s">
        <v>11</v>
      </c>
      <c r="C12" t="s">
        <v>12</v>
      </c>
      <c r="D12" s="23" t="s">
        <v>45</v>
      </c>
      <c r="E12" s="10">
        <f>'Počty registrovaných'!E30 + 'Počty registrovaných'!E31</f>
        <v>47</v>
      </c>
      <c r="F12">
        <f>E12*E5/E18</f>
        <v>2.5636363636363635</v>
      </c>
      <c r="G12" s="19">
        <f t="shared" si="0"/>
        <v>3</v>
      </c>
      <c r="H12" s="10"/>
      <c r="I12" s="10"/>
      <c r="J12" s="10"/>
    </row>
    <row r="13" spans="1:10" x14ac:dyDescent="0.25">
      <c r="A13" s="17">
        <v>15</v>
      </c>
      <c r="B13" t="s">
        <v>13</v>
      </c>
      <c r="C13" t="s">
        <v>14</v>
      </c>
      <c r="D13" s="23" t="s">
        <v>45</v>
      </c>
      <c r="E13" s="10">
        <f>'Počty registrovaných'!E38 + 'Počty registrovaných'!E39</f>
        <v>19</v>
      </c>
      <c r="F13">
        <f>E13*E5/E18</f>
        <v>1.0363636363636364</v>
      </c>
      <c r="G13" s="19">
        <f t="shared" si="0"/>
        <v>1</v>
      </c>
      <c r="H13" s="10"/>
      <c r="I13" s="10"/>
      <c r="J13" s="10"/>
    </row>
    <row r="14" spans="1:10" x14ac:dyDescent="0.25">
      <c r="A14" s="17">
        <v>16</v>
      </c>
      <c r="B14" t="s">
        <v>15</v>
      </c>
      <c r="C14" t="s">
        <v>16</v>
      </c>
      <c r="D14" s="23" t="s">
        <v>45</v>
      </c>
      <c r="E14" s="10">
        <f>'Počty registrovaných'!E46 + 'Počty registrovaných'!E47</f>
        <v>32</v>
      </c>
      <c r="F14">
        <f>E14*E5/E18</f>
        <v>1.7454545454545454</v>
      </c>
      <c r="G14" s="19">
        <f t="shared" si="0"/>
        <v>2</v>
      </c>
      <c r="H14" s="10"/>
      <c r="I14" s="10"/>
      <c r="J14" s="10"/>
    </row>
    <row r="15" spans="1:10" x14ac:dyDescent="0.25">
      <c r="A15" s="17">
        <v>17</v>
      </c>
      <c r="B15" t="s">
        <v>17</v>
      </c>
      <c r="C15" t="s">
        <v>18</v>
      </c>
      <c r="D15" s="23" t="s">
        <v>45</v>
      </c>
      <c r="E15" s="10">
        <f>'Počty registrovaných'!E54 + 'Počty registrovaných'!E55</f>
        <v>81</v>
      </c>
      <c r="F15">
        <f>E15*E5/E18</f>
        <v>4.418181818181818</v>
      </c>
      <c r="G15" s="19">
        <f t="shared" si="0"/>
        <v>4</v>
      </c>
      <c r="H15" s="10"/>
      <c r="I15" s="10"/>
      <c r="J15" s="10"/>
    </row>
    <row r="16" spans="1:10" x14ac:dyDescent="0.25">
      <c r="A16" s="17">
        <v>18</v>
      </c>
      <c r="B16" t="s">
        <v>19</v>
      </c>
      <c r="C16" t="s">
        <v>20</v>
      </c>
      <c r="D16" s="23" t="s">
        <v>45</v>
      </c>
      <c r="E16" s="10">
        <f>'Počty registrovaných'!E62 + 'Počty registrovaných'!E63</f>
        <v>49</v>
      </c>
      <c r="F16">
        <f>E16*E5/E18</f>
        <v>2.6727272727272728</v>
      </c>
      <c r="G16" s="19">
        <f t="shared" si="0"/>
        <v>3</v>
      </c>
      <c r="H16" s="10"/>
      <c r="I16" s="10"/>
      <c r="J16" s="10"/>
    </row>
    <row r="17" spans="1:10" x14ac:dyDescent="0.25">
      <c r="A17" s="17">
        <v>19</v>
      </c>
      <c r="B17" t="s">
        <v>23</v>
      </c>
      <c r="C17" t="s">
        <v>24</v>
      </c>
      <c r="D17" s="23" t="s">
        <v>45</v>
      </c>
      <c r="E17" s="10">
        <f>'Počty registrovaných'!E70 + 'Počty registrovaných'!E71</f>
        <v>49</v>
      </c>
      <c r="F17">
        <f>E17*E5/E18</f>
        <v>2.6727272727272728</v>
      </c>
      <c r="G17" s="19">
        <f t="shared" si="0"/>
        <v>3</v>
      </c>
      <c r="H17" s="10"/>
      <c r="I17" s="10"/>
      <c r="J17" s="10"/>
    </row>
    <row r="18" spans="1:10" x14ac:dyDescent="0.25">
      <c r="C18" s="20" t="s">
        <v>40</v>
      </c>
      <c r="E18" s="10">
        <f t="shared" ref="E18:G18" si="1">SUM(E9:E17)</f>
        <v>495</v>
      </c>
      <c r="F18" s="21">
        <f t="shared" si="1"/>
        <v>26.999999999999996</v>
      </c>
      <c r="G18" s="21">
        <f t="shared" si="1"/>
        <v>27</v>
      </c>
      <c r="H18" s="10"/>
      <c r="I18" s="10"/>
      <c r="J18" s="10"/>
    </row>
    <row r="20" spans="1:10" x14ac:dyDescent="0.25">
      <c r="C20" s="24"/>
    </row>
    <row r="30" spans="1:10" x14ac:dyDescent="0.25">
      <c r="F30" t="s">
        <v>41</v>
      </c>
    </row>
  </sheetData>
  <sheetProtection selectLockedCells="1" selectUnlockedCells="1"/>
  <pageMargins left="0.70866141732283472" right="0.70866141732283472" top="0.78740157480314954" bottom="0.78740157480314954" header="0.51181102362204722" footer="0.51181102362204722"/>
  <pageSetup paperSize="9" firstPageNumber="0" orientation="landscape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27"/>
  <sheetViews>
    <sheetView topLeftCell="A7" workbookViewId="0">
      <selection activeCell="G15" sqref="G15"/>
    </sheetView>
  </sheetViews>
  <sheetFormatPr defaultRowHeight="12.5" x14ac:dyDescent="0.25"/>
  <cols>
    <col min="1" max="1" width="6.453125" customWidth="1"/>
    <col min="2" max="2" width="8.7265625" customWidth="1"/>
    <col min="3" max="3" width="41.54296875" customWidth="1"/>
    <col min="4" max="4" width="11.26953125" customWidth="1"/>
    <col min="5" max="5" width="9.26953125" customWidth="1"/>
    <col min="6" max="6" width="11.7265625" customWidth="1"/>
    <col min="7" max="7" width="9.26953125" customWidth="1"/>
    <col min="8" max="8" width="12" customWidth="1"/>
    <col min="9" max="10" width="11.26953125" customWidth="1"/>
  </cols>
  <sheetData>
    <row r="1" spans="1:10" x14ac:dyDescent="0.25">
      <c r="C1" s="9" t="s">
        <v>28</v>
      </c>
      <c r="E1" s="12">
        <v>50</v>
      </c>
    </row>
    <row r="2" spans="1:10" x14ac:dyDescent="0.25">
      <c r="C2" s="9" t="s">
        <v>29</v>
      </c>
      <c r="E2" s="12">
        <v>12</v>
      </c>
      <c r="F2" s="9"/>
    </row>
    <row r="3" spans="1:10" x14ac:dyDescent="0.25">
      <c r="C3" s="9" t="s">
        <v>30</v>
      </c>
      <c r="E3" s="12">
        <v>9</v>
      </c>
    </row>
    <row r="4" spans="1:10" x14ac:dyDescent="0.25">
      <c r="C4" s="9" t="s">
        <v>31</v>
      </c>
      <c r="E4" s="12">
        <v>3</v>
      </c>
    </row>
    <row r="5" spans="1:10" x14ac:dyDescent="0.25">
      <c r="C5" s="9" t="s">
        <v>32</v>
      </c>
      <c r="E5" s="12">
        <f>E1-E2-E3-E4</f>
        <v>26</v>
      </c>
    </row>
    <row r="8" spans="1:10" ht="13" x14ac:dyDescent="0.3">
      <c r="A8" s="13" t="s">
        <v>33</v>
      </c>
      <c r="B8" s="14" t="s">
        <v>34</v>
      </c>
      <c r="C8" s="14" t="s">
        <v>35</v>
      </c>
      <c r="D8" s="25" t="s">
        <v>36</v>
      </c>
      <c r="E8" s="15" t="s">
        <v>37</v>
      </c>
      <c r="F8" s="13" t="s">
        <v>38</v>
      </c>
      <c r="G8" s="16" t="s">
        <v>39</v>
      </c>
      <c r="H8" s="14"/>
      <c r="I8" s="14"/>
      <c r="J8" s="14"/>
    </row>
    <row r="9" spans="1:10" x14ac:dyDescent="0.25">
      <c r="A9" s="17">
        <v>11</v>
      </c>
      <c r="B9" t="s">
        <v>5</v>
      </c>
      <c r="C9" t="s">
        <v>6</v>
      </c>
      <c r="D9" s="26" t="s">
        <v>46</v>
      </c>
      <c r="E9" s="10">
        <f>'Počty registrovaných'!E8 + 'Počty registrovaných'!E9</f>
        <v>67</v>
      </c>
      <c r="F9">
        <f>E9*E5/E18</f>
        <v>7.1687242798353905</v>
      </c>
      <c r="G9" s="19">
        <f>ROUND(F9,0)</f>
        <v>7</v>
      </c>
      <c r="H9" s="10"/>
      <c r="I9" s="10"/>
      <c r="J9" s="10"/>
    </row>
    <row r="10" spans="1:10" x14ac:dyDescent="0.25">
      <c r="A10" s="17">
        <v>12</v>
      </c>
      <c r="B10" t="s">
        <v>7</v>
      </c>
      <c r="C10" t="s">
        <v>8</v>
      </c>
      <c r="D10" s="26" t="s">
        <v>46</v>
      </c>
      <c r="E10" s="10">
        <f>'Počty registrovaných'!E16 + 'Počty registrovaných'!E17</f>
        <v>49</v>
      </c>
      <c r="F10">
        <f>E10*E5/E18</f>
        <v>5.2427983539094649</v>
      </c>
      <c r="G10" s="19">
        <f t="shared" ref="G10:G17" si="0">ROUND(F10,0)</f>
        <v>5</v>
      </c>
      <c r="H10" s="10"/>
      <c r="I10" s="10"/>
      <c r="J10" s="10"/>
    </row>
    <row r="11" spans="1:10" x14ac:dyDescent="0.25">
      <c r="A11" s="17">
        <v>13</v>
      </c>
      <c r="B11" t="s">
        <v>9</v>
      </c>
      <c r="C11" t="s">
        <v>10</v>
      </c>
      <c r="D11" s="26" t="s">
        <v>46</v>
      </c>
      <c r="E11" s="10">
        <f>'Počty registrovaných'!E24 + 'Počty registrovaných'!E25</f>
        <v>23</v>
      </c>
      <c r="F11">
        <f>E11*E5/E18</f>
        <v>2.4609053497942388</v>
      </c>
      <c r="G11" s="19">
        <f t="shared" si="0"/>
        <v>2</v>
      </c>
      <c r="H11" s="10"/>
      <c r="I11" s="10"/>
      <c r="J11" s="10"/>
    </row>
    <row r="12" spans="1:10" x14ac:dyDescent="0.25">
      <c r="A12" s="17">
        <v>14</v>
      </c>
      <c r="B12" t="s">
        <v>11</v>
      </c>
      <c r="C12" t="s">
        <v>12</v>
      </c>
      <c r="D12" s="26" t="s">
        <v>46</v>
      </c>
      <c r="E12" s="10">
        <f>'Počty registrovaných'!E32 + 'Počty registrovaných'!E33</f>
        <v>22</v>
      </c>
      <c r="F12">
        <f>E12*E5/E18</f>
        <v>2.3539094650205761</v>
      </c>
      <c r="G12" s="19">
        <f t="shared" si="0"/>
        <v>2</v>
      </c>
      <c r="H12" s="10"/>
      <c r="I12" s="10"/>
      <c r="J12" s="10"/>
    </row>
    <row r="13" spans="1:10" x14ac:dyDescent="0.25">
      <c r="A13" s="17">
        <v>15</v>
      </c>
      <c r="B13" t="s">
        <v>13</v>
      </c>
      <c r="C13" t="s">
        <v>14</v>
      </c>
      <c r="D13" s="26" t="s">
        <v>46</v>
      </c>
      <c r="E13" s="10">
        <f>'Počty registrovaných'!E40 + 'Počty registrovaných'!E41</f>
        <v>3</v>
      </c>
      <c r="F13">
        <f>E13*E5/E18</f>
        <v>0.32098765432098764</v>
      </c>
      <c r="G13" s="19">
        <v>1</v>
      </c>
      <c r="H13" s="10"/>
      <c r="I13" s="10"/>
      <c r="J13" s="10"/>
    </row>
    <row r="14" spans="1:10" x14ac:dyDescent="0.25">
      <c r="A14" s="17">
        <v>16</v>
      </c>
      <c r="B14" t="s">
        <v>15</v>
      </c>
      <c r="C14" t="s">
        <v>16</v>
      </c>
      <c r="D14" s="26" t="s">
        <v>46</v>
      </c>
      <c r="E14" s="10">
        <f>'Počty registrovaných'!E48 + 'Počty registrovaných'!E49</f>
        <v>8</v>
      </c>
      <c r="F14">
        <f>E14*E5/E18</f>
        <v>0.8559670781893004</v>
      </c>
      <c r="G14" s="19">
        <f t="shared" si="0"/>
        <v>1</v>
      </c>
      <c r="H14" s="10"/>
      <c r="I14" s="10"/>
      <c r="J14" s="10"/>
    </row>
    <row r="15" spans="1:10" x14ac:dyDescent="0.25">
      <c r="A15" s="17">
        <v>17</v>
      </c>
      <c r="B15" t="s">
        <v>17</v>
      </c>
      <c r="C15" t="s">
        <v>18</v>
      </c>
      <c r="D15" s="26" t="s">
        <v>46</v>
      </c>
      <c r="E15" s="10">
        <f>'Počty registrovaných'!E56 + 'Počty registrovaných'!E57</f>
        <v>28</v>
      </c>
      <c r="F15">
        <f>E15*E5/E18</f>
        <v>2.9958847736625516</v>
      </c>
      <c r="G15" s="19">
        <f t="shared" si="0"/>
        <v>3</v>
      </c>
      <c r="H15" s="10"/>
      <c r="I15" s="10"/>
      <c r="J15" s="10"/>
    </row>
    <row r="16" spans="1:10" x14ac:dyDescent="0.25">
      <c r="A16" s="17">
        <v>18</v>
      </c>
      <c r="B16" t="s">
        <v>19</v>
      </c>
      <c r="C16" t="s">
        <v>20</v>
      </c>
      <c r="D16" s="26" t="s">
        <v>46</v>
      </c>
      <c r="E16" s="10">
        <f>'Počty registrovaných'!E64 + 'Počty registrovaných'!E65</f>
        <v>15</v>
      </c>
      <c r="F16">
        <f>E16*E5/E18</f>
        <v>1.6049382716049383</v>
      </c>
      <c r="G16" s="19">
        <f t="shared" si="0"/>
        <v>2</v>
      </c>
      <c r="H16" s="10"/>
      <c r="I16" s="10"/>
      <c r="J16" s="10"/>
    </row>
    <row r="17" spans="1:10" x14ac:dyDescent="0.25">
      <c r="A17" s="17">
        <v>19</v>
      </c>
      <c r="B17" t="s">
        <v>23</v>
      </c>
      <c r="C17" t="s">
        <v>24</v>
      </c>
      <c r="D17" s="26" t="s">
        <v>46</v>
      </c>
      <c r="E17" s="10">
        <f>'Počty registrovaných'!E72 + 'Počty registrovaných'!E73</f>
        <v>28</v>
      </c>
      <c r="F17">
        <f>E17*E5/E18</f>
        <v>2.9958847736625516</v>
      </c>
      <c r="G17" s="19">
        <f t="shared" si="0"/>
        <v>3</v>
      </c>
      <c r="H17" s="10"/>
      <c r="I17" s="10"/>
      <c r="J17" s="10"/>
    </row>
    <row r="18" spans="1:10" x14ac:dyDescent="0.25">
      <c r="C18" s="20" t="s">
        <v>40</v>
      </c>
      <c r="E18" s="10">
        <f t="shared" ref="E18:G18" si="1">SUM(E9:E17)</f>
        <v>243</v>
      </c>
      <c r="F18" s="21">
        <f t="shared" si="1"/>
        <v>26</v>
      </c>
      <c r="G18" s="21">
        <f t="shared" si="1"/>
        <v>26</v>
      </c>
      <c r="H18" s="10"/>
      <c r="I18" s="10"/>
      <c r="J18" s="10"/>
    </row>
    <row r="27" spans="1:10" x14ac:dyDescent="0.25">
      <c r="G27" t="s">
        <v>41</v>
      </c>
    </row>
  </sheetData>
  <sheetProtection selectLockedCells="1" selectUnlockedCells="1"/>
  <pageMargins left="0.70866141732283472" right="0.70866141732283472" top="0.78740157480314954" bottom="0.78740157480314954" header="0.51181102362204722" footer="0.51181102362204722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Počty registrovaných</vt:lpstr>
      <vt:lpstr>H16</vt:lpstr>
      <vt:lpstr>H14</vt:lpstr>
      <vt:lpstr>H12</vt:lpstr>
      <vt:lpstr>H10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Zdeněk Fiala</dc:creator>
  <cp:lastModifiedBy>Kateřina Šimáčková</cp:lastModifiedBy>
  <cp:revision>6</cp:revision>
  <dcterms:created xsi:type="dcterms:W3CDTF">2020-05-29T13:22:19Z</dcterms:created>
  <dcterms:modified xsi:type="dcterms:W3CDTF">2025-07-03T12:41:04Z</dcterms:modified>
</cp:coreProperties>
</file>