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8aef16454f297fb5/Dokumenty/Chess/KM/2025/MČR rapid/"/>
    </mc:Choice>
  </mc:AlternateContent>
  <xr:revisionPtr revIDLastSave="11" documentId="13_ncr:1_{F7436960-0933-4B6B-9AFC-71C744091F8C}" xr6:coauthVersionLast="47" xr6:coauthVersionMax="47" xr10:uidLastSave="{622A9BB5-3E7F-4154-9539-B488BA1D3696}"/>
  <bookViews>
    <workbookView xWindow="-110" yWindow="-110" windowWidth="19420" windowHeight="10300" activeTab="3" xr2:uid="{00000000-000D-0000-FFFF-FFFF00000000}"/>
  </bookViews>
  <sheets>
    <sheet name="Počty registrovaných" sheetId="1" r:id="rId1"/>
    <sheet name="D14" sheetId="2" r:id="rId2"/>
    <sheet name="D12" sheetId="3" r:id="rId3"/>
    <sheet name="D10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4" l="1"/>
  <c r="G4" i="4"/>
  <c r="G5" i="4"/>
  <c r="G7" i="4"/>
  <c r="G8" i="4"/>
  <c r="G9" i="4"/>
  <c r="G10" i="4"/>
  <c r="G11" i="4"/>
  <c r="G12" i="4"/>
  <c r="G13" i="4"/>
  <c r="G14" i="4"/>
  <c r="G15" i="4"/>
  <c r="G3" i="3"/>
  <c r="G4" i="3"/>
  <c r="G5" i="3"/>
  <c r="G8" i="3"/>
  <c r="G10" i="3"/>
  <c r="G11" i="3"/>
  <c r="G12" i="3"/>
  <c r="G13" i="3"/>
  <c r="G14" i="3"/>
  <c r="G15" i="3"/>
  <c r="G6" i="2"/>
  <c r="G7" i="2"/>
  <c r="G8" i="2"/>
  <c r="G9" i="2"/>
  <c r="G10" i="2"/>
  <c r="G11" i="2"/>
  <c r="G12" i="2"/>
  <c r="G13" i="2"/>
  <c r="G14" i="2"/>
  <c r="G15" i="2"/>
  <c r="M71" i="1" l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J73" i="1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73" i="1"/>
  <c r="E76" i="1" s="1"/>
  <c r="E16" i="4" l="1"/>
  <c r="F12" i="4" s="1"/>
  <c r="M73" i="1"/>
  <c r="E16" i="2"/>
  <c r="F12" i="2" s="1"/>
  <c r="E16" i="3"/>
  <c r="F5" i="3" s="1"/>
  <c r="F14" i="4" l="1"/>
  <c r="F6" i="4"/>
  <c r="F4" i="4"/>
  <c r="F15" i="4"/>
  <c r="F2" i="4"/>
  <c r="F13" i="4"/>
  <c r="F8" i="4"/>
  <c r="F7" i="4"/>
  <c r="F10" i="4"/>
  <c r="F3" i="4"/>
  <c r="F5" i="4"/>
  <c r="F9" i="4"/>
  <c r="F11" i="4"/>
  <c r="F5" i="2"/>
  <c r="G5" i="2" s="1"/>
  <c r="F6" i="3"/>
  <c r="F3" i="3"/>
  <c r="F14" i="3"/>
  <c r="F10" i="2"/>
  <c r="E78" i="1"/>
  <c r="F9" i="2"/>
  <c r="F6" i="2"/>
  <c r="F7" i="2"/>
  <c r="F11" i="2"/>
  <c r="F8" i="2"/>
  <c r="F3" i="2"/>
  <c r="G3" i="2" s="1"/>
  <c r="F4" i="2"/>
  <c r="F10" i="3"/>
  <c r="F4" i="3"/>
  <c r="F7" i="3"/>
  <c r="F8" i="3"/>
  <c r="F2" i="3"/>
  <c r="F13" i="3"/>
  <c r="F15" i="3"/>
  <c r="F9" i="3"/>
  <c r="F14" i="2"/>
  <c r="F12" i="3"/>
  <c r="F11" i="3"/>
  <c r="G2" i="4"/>
  <c r="F15" i="2"/>
  <c r="F13" i="2"/>
  <c r="F2" i="2"/>
  <c r="G16" i="4" l="1"/>
  <c r="F16" i="4"/>
  <c r="F16" i="2"/>
  <c r="G16" i="2"/>
  <c r="G2" i="3"/>
  <c r="G16" i="3" s="1"/>
  <c r="F16" i="3"/>
</calcChain>
</file>

<file path=xl/sharedStrings.xml><?xml version="1.0" encoding="utf-8"?>
<sst xmlns="http://schemas.openxmlformats.org/spreadsheetml/2006/main" count="388" uniqueCount="55">
  <si>
    <t>KodKraje</t>
  </si>
  <si>
    <t>ZkrKraje</t>
  </si>
  <si>
    <t>NazevKraje</t>
  </si>
  <si>
    <t>RokNar</t>
  </si>
  <si>
    <t>PocetDivky</t>
  </si>
  <si>
    <t>PŠS</t>
  </si>
  <si>
    <t>Praha</t>
  </si>
  <si>
    <t>2014 a mladší</t>
  </si>
  <si>
    <t>SŠS</t>
  </si>
  <si>
    <t>Středočeský krajský šachový svaz (SŠS)</t>
  </si>
  <si>
    <t>JŠS</t>
  </si>
  <si>
    <t>Jihočeský šachový svaz (JŠS)</t>
  </si>
  <si>
    <t>ŠSPK</t>
  </si>
  <si>
    <t>Šachový svaz Plzeňského kraje (ŠSPK)</t>
  </si>
  <si>
    <t>KŠSKV</t>
  </si>
  <si>
    <t>Krajský šachový svaz Karlovy Vary (KŠSKV)</t>
  </si>
  <si>
    <t>ÚKŠS</t>
  </si>
  <si>
    <t>Ústecký krajský šachový svaz (ÚKŠS)</t>
  </si>
  <si>
    <t>ŠSLK</t>
  </si>
  <si>
    <t>Šachový svaz Libereckého kraje (ŠSLK)</t>
  </si>
  <si>
    <t>KHŠS</t>
  </si>
  <si>
    <t>Královéhradecký krajský šachový svaz (KHŠS)</t>
  </si>
  <si>
    <t>PDŠS</t>
  </si>
  <si>
    <t>Pardubický krajský šachový svaz (PDŠS)</t>
  </si>
  <si>
    <t>KŠSV</t>
  </si>
  <si>
    <t>Krajský šachový svaz Vysočina (KŠSV)</t>
  </si>
  <si>
    <t>JmŠS</t>
  </si>
  <si>
    <t>Jihomoravský šachový svaz (JmŠS)</t>
  </si>
  <si>
    <t>ŠSZK</t>
  </si>
  <si>
    <t>Šachový svaz Zlínského kraje (ŠSZK)</t>
  </si>
  <si>
    <t>ŠSOK</t>
  </si>
  <si>
    <t>Šachový svaz Olomouckého kraje (ŠSOK)</t>
  </si>
  <si>
    <t>MKŠS</t>
  </si>
  <si>
    <t>Moravskoslezský krajský šachový svaz (MKŠS)</t>
  </si>
  <si>
    <t>Kontrola:</t>
  </si>
  <si>
    <t>Rok 2021</t>
  </si>
  <si>
    <t>Rok 2022</t>
  </si>
  <si>
    <t>Rok 2023</t>
  </si>
  <si>
    <t>Kód</t>
  </si>
  <si>
    <t>Zkr kraje</t>
  </si>
  <si>
    <t>Název kraje</t>
  </si>
  <si>
    <t>Počet</t>
  </si>
  <si>
    <t>Poměr</t>
  </si>
  <si>
    <t>Celkem</t>
  </si>
  <si>
    <t>součet</t>
  </si>
  <si>
    <t xml:space="preserve"> </t>
  </si>
  <si>
    <t>změna</t>
  </si>
  <si>
    <t>2011</t>
  </si>
  <si>
    <t>2012</t>
  </si>
  <si>
    <t>2013</t>
  </si>
  <si>
    <t>2014</t>
  </si>
  <si>
    <t>2015 a mladší</t>
  </si>
  <si>
    <t>11+12</t>
  </si>
  <si>
    <t>13+14</t>
  </si>
  <si>
    <t>15 a mladší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</si>
</sst>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0"/>
    <numFmt numFmtId="165" formatCode="0.0"/>
  </numFmts>
  <fonts count="8" x14ac:knownFonts="1">
    <font>
      <sz val="10"/>
      <color theme="1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"/>
        <bgColor indexed="60"/>
      </patternFill>
    </fill>
    <fill>
      <patternFill patternType="solid">
        <fgColor indexed="3"/>
        <bgColor indexed="49"/>
      </patternFill>
    </fill>
    <fill>
      <patternFill patternType="solid">
        <fgColor rgb="FF00B0F0"/>
        <bgColor indexed="4"/>
      </patternFill>
    </fill>
    <fill>
      <patternFill patternType="solid">
        <fgColor indexed="2"/>
        <bgColor indexed="2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49" fontId="0" fillId="0" borderId="0" xfId="0" applyNumberFormat="1"/>
    <xf numFmtId="0" fontId="2" fillId="0" borderId="0" xfId="1" applyFont="1"/>
    <xf numFmtId="49" fontId="2" fillId="0" borderId="0" xfId="1" applyNumberFormat="1" applyFont="1"/>
    <xf numFmtId="164" fontId="1" fillId="0" borderId="0" xfId="1" applyNumberFormat="1"/>
    <xf numFmtId="0" fontId="1" fillId="0" borderId="0" xfId="1"/>
    <xf numFmtId="49" fontId="0" fillId="2" borderId="0" xfId="0" applyNumberFormat="1" applyFill="1"/>
    <xf numFmtId="49" fontId="0" fillId="3" borderId="0" xfId="0" applyNumberFormat="1" applyFill="1"/>
    <xf numFmtId="49" fontId="0" fillId="4" borderId="0" xfId="0" applyNumberFormat="1" applyFill="1"/>
    <xf numFmtId="164" fontId="1" fillId="0" borderId="1" xfId="1" applyNumberFormat="1" applyBorder="1"/>
    <xf numFmtId="164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4" fillId="5" borderId="0" xfId="0" applyFont="1" applyFill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4" fillId="6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49" fontId="0" fillId="3" borderId="0" xfId="0" applyNumberFormat="1" applyFill="1" applyAlignment="1">
      <alignment horizontal="center" vertical="center"/>
    </xf>
    <xf numFmtId="0" fontId="5" fillId="0" borderId="0" xfId="0" applyFont="1"/>
    <xf numFmtId="0" fontId="0" fillId="7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/>
    <xf numFmtId="0" fontId="7" fillId="0" borderId="0" xfId="0" applyFont="1"/>
    <xf numFmtId="49" fontId="6" fillId="4" borderId="0" xfId="0" applyNumberFormat="1" applyFont="1" applyFill="1"/>
    <xf numFmtId="0" fontId="1" fillId="5" borderId="0" xfId="0" applyFont="1" applyFill="1" applyAlignment="1">
      <alignment horizontal="center"/>
    </xf>
  </cellXfs>
  <cellStyles count="2">
    <cellStyle name="Normal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2"/>
  <sheetViews>
    <sheetView workbookViewId="0">
      <selection activeCell="M73" sqref="M73"/>
    </sheetView>
  </sheetViews>
  <sheetFormatPr defaultRowHeight="12.5" x14ac:dyDescent="0.25"/>
  <cols>
    <col min="1" max="1" width="9.453125" customWidth="1"/>
    <col min="2" max="2" width="8.54296875" customWidth="1"/>
    <col min="3" max="3" width="41.54296875" customWidth="1"/>
    <col min="4" max="4" width="12.54296875" style="1" bestFit="1" customWidth="1"/>
    <col min="5" max="5" width="11" customWidth="1"/>
    <col min="9" max="9" width="12.54296875" bestFit="1" customWidth="1"/>
    <col min="10" max="10" width="11" bestFit="1" customWidth="1"/>
  </cols>
  <sheetData>
    <row r="1" spans="1:13" ht="13" x14ac:dyDescent="0.3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I1" s="3" t="s">
        <v>3</v>
      </c>
      <c r="J1" s="2" t="s">
        <v>4</v>
      </c>
      <c r="M1" s="29" t="s">
        <v>46</v>
      </c>
    </row>
    <row r="2" spans="1:13" x14ac:dyDescent="0.25">
      <c r="A2" s="4">
        <v>11</v>
      </c>
      <c r="B2" s="5" t="s">
        <v>5</v>
      </c>
      <c r="C2" s="5" t="s">
        <v>6</v>
      </c>
      <c r="D2" s="6" t="s">
        <v>47</v>
      </c>
      <c r="E2">
        <v>9</v>
      </c>
      <c r="G2" s="4"/>
      <c r="I2" s="6">
        <v>2010</v>
      </c>
      <c r="J2" s="4">
        <v>4</v>
      </c>
      <c r="M2">
        <f>E2-J2</f>
        <v>5</v>
      </c>
    </row>
    <row r="3" spans="1:13" x14ac:dyDescent="0.25">
      <c r="A3" s="4">
        <v>11</v>
      </c>
      <c r="B3" s="5" t="s">
        <v>5</v>
      </c>
      <c r="C3" s="5" t="s">
        <v>6</v>
      </c>
      <c r="D3" s="6" t="s">
        <v>48</v>
      </c>
      <c r="E3">
        <v>7</v>
      </c>
      <c r="G3" s="4"/>
      <c r="I3" s="6">
        <v>2011</v>
      </c>
      <c r="J3" s="4">
        <v>10</v>
      </c>
      <c r="M3">
        <f t="shared" ref="M3:M66" si="0">E3-J3</f>
        <v>-3</v>
      </c>
    </row>
    <row r="4" spans="1:13" x14ac:dyDescent="0.25">
      <c r="A4" s="4">
        <v>11</v>
      </c>
      <c r="B4" s="5" t="s">
        <v>5</v>
      </c>
      <c r="C4" s="5" t="s">
        <v>6</v>
      </c>
      <c r="D4" s="7" t="s">
        <v>49</v>
      </c>
      <c r="E4">
        <v>23</v>
      </c>
      <c r="G4" s="4"/>
      <c r="I4" s="7">
        <v>2012</v>
      </c>
      <c r="J4" s="4">
        <v>11</v>
      </c>
      <c r="M4">
        <f t="shared" si="0"/>
        <v>12</v>
      </c>
    </row>
    <row r="5" spans="1:13" x14ac:dyDescent="0.25">
      <c r="A5" s="4">
        <v>11</v>
      </c>
      <c r="B5" s="5" t="s">
        <v>5</v>
      </c>
      <c r="C5" s="5" t="s">
        <v>6</v>
      </c>
      <c r="D5" s="7" t="s">
        <v>50</v>
      </c>
      <c r="E5">
        <v>6</v>
      </c>
      <c r="G5" s="4"/>
      <c r="I5" s="7">
        <v>2013</v>
      </c>
      <c r="J5" s="4">
        <v>18</v>
      </c>
      <c r="M5">
        <f t="shared" si="0"/>
        <v>-12</v>
      </c>
    </row>
    <row r="6" spans="1:13" x14ac:dyDescent="0.25">
      <c r="A6" s="4">
        <v>11</v>
      </c>
      <c r="B6" s="5" t="s">
        <v>5</v>
      </c>
      <c r="C6" s="5" t="s">
        <v>6</v>
      </c>
      <c r="D6" s="30" t="s">
        <v>51</v>
      </c>
      <c r="E6">
        <v>35</v>
      </c>
      <c r="G6" s="4"/>
      <c r="I6" s="8" t="s">
        <v>7</v>
      </c>
      <c r="J6" s="4">
        <v>26</v>
      </c>
      <c r="M6">
        <f t="shared" si="0"/>
        <v>9</v>
      </c>
    </row>
    <row r="7" spans="1:13" x14ac:dyDescent="0.25">
      <c r="A7" s="4">
        <v>12</v>
      </c>
      <c r="B7" s="5" t="s">
        <v>8</v>
      </c>
      <c r="C7" s="5" t="s">
        <v>9</v>
      </c>
      <c r="D7" s="6" t="s">
        <v>47</v>
      </c>
      <c r="E7">
        <v>11</v>
      </c>
      <c r="G7" s="4"/>
      <c r="I7" s="6">
        <v>2010</v>
      </c>
      <c r="J7" s="4">
        <v>16</v>
      </c>
      <c r="M7">
        <f t="shared" si="0"/>
        <v>-5</v>
      </c>
    </row>
    <row r="8" spans="1:13" x14ac:dyDescent="0.25">
      <c r="A8" s="4">
        <v>12</v>
      </c>
      <c r="B8" s="5" t="s">
        <v>8</v>
      </c>
      <c r="C8" s="5" t="s">
        <v>9</v>
      </c>
      <c r="D8" s="6" t="s">
        <v>48</v>
      </c>
      <c r="E8">
        <v>16</v>
      </c>
      <c r="G8" s="4"/>
      <c r="I8" s="6">
        <v>2011</v>
      </c>
      <c r="J8" s="4">
        <v>10</v>
      </c>
      <c r="M8">
        <f t="shared" si="0"/>
        <v>6</v>
      </c>
    </row>
    <row r="9" spans="1:13" x14ac:dyDescent="0.25">
      <c r="A9" s="4">
        <v>12</v>
      </c>
      <c r="B9" s="5" t="s">
        <v>8</v>
      </c>
      <c r="C9" s="5" t="s">
        <v>9</v>
      </c>
      <c r="D9" s="7" t="s">
        <v>49</v>
      </c>
      <c r="E9">
        <v>10</v>
      </c>
      <c r="G9" s="4"/>
      <c r="I9" s="7">
        <v>2012</v>
      </c>
      <c r="J9" s="4">
        <v>16</v>
      </c>
      <c r="M9">
        <f t="shared" si="0"/>
        <v>-6</v>
      </c>
    </row>
    <row r="10" spans="1:13" x14ac:dyDescent="0.25">
      <c r="A10" s="4">
        <v>12</v>
      </c>
      <c r="B10" s="5" t="s">
        <v>8</v>
      </c>
      <c r="C10" s="5" t="s">
        <v>9</v>
      </c>
      <c r="D10" s="7" t="s">
        <v>50</v>
      </c>
      <c r="E10">
        <v>18</v>
      </c>
      <c r="G10" s="4"/>
      <c r="I10" s="7">
        <v>2013</v>
      </c>
      <c r="J10" s="4">
        <v>15</v>
      </c>
      <c r="M10">
        <f t="shared" si="0"/>
        <v>3</v>
      </c>
    </row>
    <row r="11" spans="1:13" x14ac:dyDescent="0.25">
      <c r="A11" s="4">
        <v>12</v>
      </c>
      <c r="B11" s="5" t="s">
        <v>8</v>
      </c>
      <c r="C11" s="5" t="s">
        <v>9</v>
      </c>
      <c r="D11" s="30" t="s">
        <v>51</v>
      </c>
      <c r="E11">
        <v>20</v>
      </c>
      <c r="G11" s="4"/>
      <c r="I11" s="8" t="s">
        <v>7</v>
      </c>
      <c r="J11" s="4">
        <v>34</v>
      </c>
      <c r="M11">
        <f t="shared" si="0"/>
        <v>-14</v>
      </c>
    </row>
    <row r="12" spans="1:13" x14ac:dyDescent="0.25">
      <c r="A12" s="4">
        <v>13</v>
      </c>
      <c r="B12" s="5" t="s">
        <v>10</v>
      </c>
      <c r="C12" s="5" t="s">
        <v>11</v>
      </c>
      <c r="D12" s="6" t="s">
        <v>47</v>
      </c>
      <c r="E12">
        <v>1</v>
      </c>
      <c r="G12" s="4"/>
      <c r="I12" s="6">
        <v>2010</v>
      </c>
      <c r="J12" s="4">
        <v>5</v>
      </c>
      <c r="M12">
        <f t="shared" si="0"/>
        <v>-4</v>
      </c>
    </row>
    <row r="13" spans="1:13" x14ac:dyDescent="0.25">
      <c r="A13" s="4">
        <v>13</v>
      </c>
      <c r="B13" s="5" t="s">
        <v>10</v>
      </c>
      <c r="C13" s="5" t="s">
        <v>11</v>
      </c>
      <c r="D13" s="6" t="s">
        <v>48</v>
      </c>
      <c r="E13">
        <v>0</v>
      </c>
      <c r="G13" s="4"/>
      <c r="I13" s="6">
        <v>2011</v>
      </c>
      <c r="J13" s="4">
        <v>4</v>
      </c>
      <c r="M13">
        <f t="shared" si="0"/>
        <v>-4</v>
      </c>
    </row>
    <row r="14" spans="1:13" x14ac:dyDescent="0.25">
      <c r="A14" s="4">
        <v>13</v>
      </c>
      <c r="B14" s="5" t="s">
        <v>10</v>
      </c>
      <c r="C14" s="5" t="s">
        <v>11</v>
      </c>
      <c r="D14" s="7" t="s">
        <v>49</v>
      </c>
      <c r="E14">
        <v>7</v>
      </c>
      <c r="G14" s="4"/>
      <c r="I14" s="7">
        <v>2012</v>
      </c>
      <c r="J14" s="4">
        <v>3</v>
      </c>
      <c r="M14">
        <f t="shared" si="0"/>
        <v>4</v>
      </c>
    </row>
    <row r="15" spans="1:13" x14ac:dyDescent="0.25">
      <c r="A15" s="4">
        <v>13</v>
      </c>
      <c r="B15" s="5" t="s">
        <v>10</v>
      </c>
      <c r="C15" s="5" t="s">
        <v>11</v>
      </c>
      <c r="D15" s="7" t="s">
        <v>50</v>
      </c>
      <c r="E15">
        <v>5</v>
      </c>
      <c r="G15" s="4"/>
      <c r="I15" s="7">
        <v>2013</v>
      </c>
      <c r="J15" s="4">
        <v>11</v>
      </c>
      <c r="M15">
        <f t="shared" si="0"/>
        <v>-6</v>
      </c>
    </row>
    <row r="16" spans="1:13" x14ac:dyDescent="0.25">
      <c r="A16" s="4">
        <v>13</v>
      </c>
      <c r="B16" s="5" t="s">
        <v>10</v>
      </c>
      <c r="C16" s="5" t="s">
        <v>11</v>
      </c>
      <c r="D16" s="30" t="s">
        <v>51</v>
      </c>
      <c r="E16">
        <v>16</v>
      </c>
      <c r="G16" s="4"/>
      <c r="I16" s="8" t="s">
        <v>7</v>
      </c>
      <c r="J16" s="4">
        <v>23</v>
      </c>
      <c r="M16">
        <f t="shared" si="0"/>
        <v>-7</v>
      </c>
    </row>
    <row r="17" spans="1:13" x14ac:dyDescent="0.25">
      <c r="A17" s="4">
        <v>14</v>
      </c>
      <c r="B17" s="5" t="s">
        <v>12</v>
      </c>
      <c r="C17" s="5" t="s">
        <v>13</v>
      </c>
      <c r="D17" s="6" t="s">
        <v>47</v>
      </c>
      <c r="E17">
        <v>6</v>
      </c>
      <c r="G17" s="4"/>
      <c r="I17" s="6">
        <v>2010</v>
      </c>
      <c r="J17" s="4">
        <v>2</v>
      </c>
      <c r="M17">
        <f t="shared" si="0"/>
        <v>4</v>
      </c>
    </row>
    <row r="18" spans="1:13" x14ac:dyDescent="0.25">
      <c r="A18" s="4">
        <v>14</v>
      </c>
      <c r="B18" s="5" t="s">
        <v>12</v>
      </c>
      <c r="C18" s="5" t="s">
        <v>13</v>
      </c>
      <c r="D18" s="6" t="s">
        <v>48</v>
      </c>
      <c r="E18">
        <v>7</v>
      </c>
      <c r="G18" s="4"/>
      <c r="I18" s="6">
        <v>2011</v>
      </c>
      <c r="J18" s="4">
        <v>9</v>
      </c>
      <c r="M18">
        <f t="shared" si="0"/>
        <v>-2</v>
      </c>
    </row>
    <row r="19" spans="1:13" x14ac:dyDescent="0.25">
      <c r="A19" s="4">
        <v>14</v>
      </c>
      <c r="B19" s="5" t="s">
        <v>12</v>
      </c>
      <c r="C19" s="5" t="s">
        <v>13</v>
      </c>
      <c r="D19" s="7" t="s">
        <v>49</v>
      </c>
      <c r="E19">
        <v>3</v>
      </c>
      <c r="G19" s="4"/>
      <c r="I19" s="7">
        <v>2012</v>
      </c>
      <c r="J19" s="4">
        <v>7</v>
      </c>
      <c r="M19">
        <f t="shared" si="0"/>
        <v>-4</v>
      </c>
    </row>
    <row r="20" spans="1:13" x14ac:dyDescent="0.25">
      <c r="A20" s="4">
        <v>14</v>
      </c>
      <c r="B20" s="5" t="s">
        <v>12</v>
      </c>
      <c r="C20" s="5" t="s">
        <v>13</v>
      </c>
      <c r="D20" s="7" t="s">
        <v>50</v>
      </c>
      <c r="E20">
        <v>6</v>
      </c>
      <c r="G20" s="4"/>
      <c r="I20" s="7">
        <v>2013</v>
      </c>
      <c r="J20" s="4">
        <v>3</v>
      </c>
      <c r="M20">
        <f t="shared" si="0"/>
        <v>3</v>
      </c>
    </row>
    <row r="21" spans="1:13" x14ac:dyDescent="0.25">
      <c r="A21" s="4">
        <v>14</v>
      </c>
      <c r="B21" s="5" t="s">
        <v>12</v>
      </c>
      <c r="C21" s="5" t="s">
        <v>13</v>
      </c>
      <c r="D21" s="30" t="s">
        <v>51</v>
      </c>
      <c r="E21">
        <v>15</v>
      </c>
      <c r="G21" s="4"/>
      <c r="I21" s="8" t="s">
        <v>7</v>
      </c>
      <c r="J21" s="4">
        <v>20</v>
      </c>
      <c r="M21">
        <f t="shared" si="0"/>
        <v>-5</v>
      </c>
    </row>
    <row r="22" spans="1:13" x14ac:dyDescent="0.25">
      <c r="A22" s="4">
        <v>15</v>
      </c>
      <c r="B22" s="5" t="s">
        <v>14</v>
      </c>
      <c r="C22" s="5" t="s">
        <v>15</v>
      </c>
      <c r="D22" s="6" t="s">
        <v>47</v>
      </c>
      <c r="E22">
        <v>1</v>
      </c>
      <c r="G22" s="4"/>
      <c r="I22" s="6">
        <v>2010</v>
      </c>
      <c r="J22" s="4">
        <v>2</v>
      </c>
      <c r="M22">
        <f t="shared" si="0"/>
        <v>-1</v>
      </c>
    </row>
    <row r="23" spans="1:13" x14ac:dyDescent="0.25">
      <c r="A23" s="4">
        <v>15</v>
      </c>
      <c r="B23" s="5" t="s">
        <v>14</v>
      </c>
      <c r="C23" s="5" t="s">
        <v>15</v>
      </c>
      <c r="D23" s="6" t="s">
        <v>48</v>
      </c>
      <c r="E23">
        <v>4</v>
      </c>
      <c r="G23" s="4"/>
      <c r="I23" s="6">
        <v>2011</v>
      </c>
      <c r="J23" s="4">
        <v>2</v>
      </c>
      <c r="M23">
        <f t="shared" si="0"/>
        <v>2</v>
      </c>
    </row>
    <row r="24" spans="1:13" x14ac:dyDescent="0.25">
      <c r="A24" s="4">
        <v>15</v>
      </c>
      <c r="B24" s="5" t="s">
        <v>14</v>
      </c>
      <c r="C24" s="5" t="s">
        <v>15</v>
      </c>
      <c r="D24" s="7" t="s">
        <v>49</v>
      </c>
      <c r="E24">
        <v>1</v>
      </c>
      <c r="G24" s="4"/>
      <c r="I24" s="7">
        <v>2012</v>
      </c>
      <c r="J24" s="4">
        <v>3</v>
      </c>
      <c r="M24">
        <f t="shared" si="0"/>
        <v>-2</v>
      </c>
    </row>
    <row r="25" spans="1:13" x14ac:dyDescent="0.25">
      <c r="A25" s="4">
        <v>15</v>
      </c>
      <c r="B25" s="5" t="s">
        <v>14</v>
      </c>
      <c r="C25" s="5" t="s">
        <v>15</v>
      </c>
      <c r="D25" s="7" t="s">
        <v>50</v>
      </c>
      <c r="E25">
        <v>3</v>
      </c>
      <c r="G25" s="4"/>
      <c r="I25" s="7">
        <v>2013</v>
      </c>
      <c r="J25" s="4">
        <v>1</v>
      </c>
      <c r="M25">
        <f t="shared" si="0"/>
        <v>2</v>
      </c>
    </row>
    <row r="26" spans="1:13" x14ac:dyDescent="0.25">
      <c r="A26" s="4">
        <v>15</v>
      </c>
      <c r="B26" s="5" t="s">
        <v>14</v>
      </c>
      <c r="C26" s="5" t="s">
        <v>15</v>
      </c>
      <c r="D26" s="30" t="s">
        <v>51</v>
      </c>
      <c r="E26">
        <v>1</v>
      </c>
      <c r="G26" s="4"/>
      <c r="I26" s="8" t="s">
        <v>7</v>
      </c>
      <c r="J26" s="4">
        <v>5</v>
      </c>
      <c r="M26">
        <f t="shared" si="0"/>
        <v>-4</v>
      </c>
    </row>
    <row r="27" spans="1:13" x14ac:dyDescent="0.25">
      <c r="A27" s="4">
        <v>16</v>
      </c>
      <c r="B27" s="5" t="s">
        <v>16</v>
      </c>
      <c r="C27" s="5" t="s">
        <v>17</v>
      </c>
      <c r="D27" s="6" t="s">
        <v>47</v>
      </c>
      <c r="E27">
        <v>3</v>
      </c>
      <c r="G27" s="4"/>
      <c r="I27" s="6">
        <v>2010</v>
      </c>
      <c r="J27" s="4">
        <v>3</v>
      </c>
      <c r="M27">
        <f t="shared" si="0"/>
        <v>0</v>
      </c>
    </row>
    <row r="28" spans="1:13" x14ac:dyDescent="0.25">
      <c r="A28" s="4">
        <v>16</v>
      </c>
      <c r="B28" s="5" t="s">
        <v>16</v>
      </c>
      <c r="C28" s="5" t="s">
        <v>17</v>
      </c>
      <c r="D28" s="6" t="s">
        <v>48</v>
      </c>
      <c r="E28">
        <v>4</v>
      </c>
      <c r="G28" s="4"/>
      <c r="I28" s="6">
        <v>2011</v>
      </c>
      <c r="J28" s="4">
        <v>5</v>
      </c>
      <c r="M28">
        <f t="shared" si="0"/>
        <v>-1</v>
      </c>
    </row>
    <row r="29" spans="1:13" x14ac:dyDescent="0.25">
      <c r="A29" s="4">
        <v>16</v>
      </c>
      <c r="B29" s="5" t="s">
        <v>16</v>
      </c>
      <c r="C29" s="5" t="s">
        <v>17</v>
      </c>
      <c r="D29" s="7" t="s">
        <v>49</v>
      </c>
      <c r="E29">
        <v>0</v>
      </c>
      <c r="G29" s="4"/>
      <c r="I29" s="7">
        <v>2012</v>
      </c>
      <c r="J29" s="4">
        <v>2</v>
      </c>
      <c r="M29">
        <f t="shared" si="0"/>
        <v>-2</v>
      </c>
    </row>
    <row r="30" spans="1:13" x14ac:dyDescent="0.25">
      <c r="A30" s="4">
        <v>16</v>
      </c>
      <c r="B30" s="5" t="s">
        <v>16</v>
      </c>
      <c r="C30" s="5" t="s">
        <v>17</v>
      </c>
      <c r="D30" s="7" t="s">
        <v>50</v>
      </c>
      <c r="E30">
        <v>3</v>
      </c>
      <c r="G30" s="4"/>
      <c r="I30" s="7">
        <v>2013</v>
      </c>
      <c r="J30" s="4">
        <v>2</v>
      </c>
      <c r="M30">
        <f t="shared" si="0"/>
        <v>1</v>
      </c>
    </row>
    <row r="31" spans="1:13" x14ac:dyDescent="0.25">
      <c r="A31" s="4">
        <v>16</v>
      </c>
      <c r="B31" s="5" t="s">
        <v>16</v>
      </c>
      <c r="C31" s="5" t="s">
        <v>17</v>
      </c>
      <c r="D31" s="30" t="s">
        <v>51</v>
      </c>
      <c r="E31">
        <v>7</v>
      </c>
      <c r="G31" s="4"/>
      <c r="I31" s="8" t="s">
        <v>7</v>
      </c>
      <c r="J31" s="4">
        <v>7</v>
      </c>
      <c r="M31">
        <f t="shared" si="0"/>
        <v>0</v>
      </c>
    </row>
    <row r="32" spans="1:13" x14ac:dyDescent="0.25">
      <c r="A32" s="4">
        <v>17</v>
      </c>
      <c r="B32" s="5" t="s">
        <v>18</v>
      </c>
      <c r="C32" s="5" t="s">
        <v>19</v>
      </c>
      <c r="D32" s="6" t="s">
        <v>47</v>
      </c>
      <c r="E32">
        <v>8</v>
      </c>
      <c r="G32" s="4"/>
      <c r="I32" s="6">
        <v>2010</v>
      </c>
      <c r="J32" s="4">
        <v>8</v>
      </c>
      <c r="M32">
        <f t="shared" si="0"/>
        <v>0</v>
      </c>
    </row>
    <row r="33" spans="1:13" x14ac:dyDescent="0.25">
      <c r="A33" s="4">
        <v>17</v>
      </c>
      <c r="B33" s="5" t="s">
        <v>18</v>
      </c>
      <c r="C33" s="5" t="s">
        <v>19</v>
      </c>
      <c r="D33" s="6" t="s">
        <v>48</v>
      </c>
      <c r="E33">
        <v>12</v>
      </c>
      <c r="G33" s="4"/>
      <c r="I33" s="6">
        <v>2011</v>
      </c>
      <c r="J33" s="4">
        <v>9</v>
      </c>
      <c r="M33">
        <f t="shared" si="0"/>
        <v>3</v>
      </c>
    </row>
    <row r="34" spans="1:13" x14ac:dyDescent="0.25">
      <c r="A34" s="4">
        <v>17</v>
      </c>
      <c r="B34" s="5" t="s">
        <v>18</v>
      </c>
      <c r="C34" s="5" t="s">
        <v>19</v>
      </c>
      <c r="D34" s="7" t="s">
        <v>49</v>
      </c>
      <c r="E34">
        <v>11</v>
      </c>
      <c r="G34" s="4"/>
      <c r="I34" s="7">
        <v>2012</v>
      </c>
      <c r="J34" s="4">
        <v>10</v>
      </c>
      <c r="M34">
        <f t="shared" si="0"/>
        <v>1</v>
      </c>
    </row>
    <row r="35" spans="1:13" x14ac:dyDescent="0.25">
      <c r="A35" s="4">
        <v>17</v>
      </c>
      <c r="B35" s="5" t="s">
        <v>18</v>
      </c>
      <c r="C35" s="5" t="s">
        <v>19</v>
      </c>
      <c r="D35" s="7" t="s">
        <v>50</v>
      </c>
      <c r="E35">
        <v>4</v>
      </c>
      <c r="G35" s="4"/>
      <c r="I35" s="7">
        <v>2013</v>
      </c>
      <c r="J35" s="4">
        <v>10</v>
      </c>
      <c r="M35">
        <f t="shared" si="0"/>
        <v>-6</v>
      </c>
    </row>
    <row r="36" spans="1:13" x14ac:dyDescent="0.25">
      <c r="A36" s="4">
        <v>17</v>
      </c>
      <c r="B36" s="5" t="s">
        <v>18</v>
      </c>
      <c r="C36" s="5" t="s">
        <v>19</v>
      </c>
      <c r="D36" s="30" t="s">
        <v>51</v>
      </c>
      <c r="E36">
        <v>25</v>
      </c>
      <c r="G36" s="4"/>
      <c r="I36" s="8" t="s">
        <v>7</v>
      </c>
      <c r="J36" s="4">
        <v>25</v>
      </c>
      <c r="M36">
        <f t="shared" si="0"/>
        <v>0</v>
      </c>
    </row>
    <row r="37" spans="1:13" x14ac:dyDescent="0.25">
      <c r="A37" s="4">
        <v>18</v>
      </c>
      <c r="B37" s="5" t="s">
        <v>20</v>
      </c>
      <c r="C37" s="5" t="s">
        <v>21</v>
      </c>
      <c r="D37" s="6" t="s">
        <v>47</v>
      </c>
      <c r="E37">
        <v>6</v>
      </c>
      <c r="G37" s="4"/>
      <c r="I37" s="6">
        <v>2010</v>
      </c>
      <c r="J37" s="4">
        <v>6</v>
      </c>
      <c r="M37">
        <f t="shared" si="0"/>
        <v>0</v>
      </c>
    </row>
    <row r="38" spans="1:13" x14ac:dyDescent="0.25">
      <c r="A38" s="4">
        <v>18</v>
      </c>
      <c r="B38" s="5" t="s">
        <v>20</v>
      </c>
      <c r="C38" s="5" t="s">
        <v>21</v>
      </c>
      <c r="D38" s="6" t="s">
        <v>48</v>
      </c>
      <c r="E38">
        <v>8</v>
      </c>
      <c r="G38" s="4"/>
      <c r="I38" s="6">
        <v>2011</v>
      </c>
      <c r="J38" s="4">
        <v>6</v>
      </c>
      <c r="M38">
        <f t="shared" si="0"/>
        <v>2</v>
      </c>
    </row>
    <row r="39" spans="1:13" x14ac:dyDescent="0.25">
      <c r="A39" s="4">
        <v>18</v>
      </c>
      <c r="B39" s="5" t="s">
        <v>20</v>
      </c>
      <c r="C39" s="5" t="s">
        <v>21</v>
      </c>
      <c r="D39" s="7" t="s">
        <v>49</v>
      </c>
      <c r="E39">
        <v>3</v>
      </c>
      <c r="G39" s="4"/>
      <c r="I39" s="7">
        <v>2012</v>
      </c>
      <c r="J39" s="4">
        <v>8</v>
      </c>
      <c r="M39">
        <f t="shared" si="0"/>
        <v>-5</v>
      </c>
    </row>
    <row r="40" spans="1:13" x14ac:dyDescent="0.25">
      <c r="A40" s="4">
        <v>18</v>
      </c>
      <c r="B40" s="5" t="s">
        <v>20</v>
      </c>
      <c r="C40" s="5" t="s">
        <v>21</v>
      </c>
      <c r="D40" s="7" t="s">
        <v>50</v>
      </c>
      <c r="E40">
        <v>2</v>
      </c>
      <c r="G40" s="4"/>
      <c r="I40" s="7">
        <v>2013</v>
      </c>
      <c r="J40" s="4">
        <v>2</v>
      </c>
      <c r="M40">
        <f t="shared" si="0"/>
        <v>0</v>
      </c>
    </row>
    <row r="41" spans="1:13" x14ac:dyDescent="0.25">
      <c r="A41" s="4">
        <v>18</v>
      </c>
      <c r="B41" s="5" t="s">
        <v>20</v>
      </c>
      <c r="C41" s="5" t="s">
        <v>21</v>
      </c>
      <c r="D41" s="30" t="s">
        <v>51</v>
      </c>
      <c r="E41">
        <v>16</v>
      </c>
      <c r="G41" s="4"/>
      <c r="I41" s="8" t="s">
        <v>7</v>
      </c>
      <c r="J41" s="4">
        <v>21</v>
      </c>
      <c r="M41">
        <f t="shared" si="0"/>
        <v>-5</v>
      </c>
    </row>
    <row r="42" spans="1:13" x14ac:dyDescent="0.25">
      <c r="A42" s="4">
        <v>19</v>
      </c>
      <c r="B42" s="5" t="s">
        <v>22</v>
      </c>
      <c r="C42" s="5" t="s">
        <v>23</v>
      </c>
      <c r="D42" s="6" t="s">
        <v>47</v>
      </c>
      <c r="E42">
        <v>7</v>
      </c>
      <c r="G42" s="4"/>
      <c r="I42" s="6">
        <v>2010</v>
      </c>
      <c r="J42" s="4">
        <v>5</v>
      </c>
      <c r="M42">
        <f t="shared" si="0"/>
        <v>2</v>
      </c>
    </row>
    <row r="43" spans="1:13" x14ac:dyDescent="0.25">
      <c r="A43" s="4">
        <v>19</v>
      </c>
      <c r="B43" s="5" t="s">
        <v>22</v>
      </c>
      <c r="C43" s="5" t="s">
        <v>23</v>
      </c>
      <c r="D43" s="6" t="s">
        <v>48</v>
      </c>
      <c r="E43">
        <v>8</v>
      </c>
      <c r="G43" s="4"/>
      <c r="I43" s="6">
        <v>2011</v>
      </c>
      <c r="J43" s="4">
        <v>6</v>
      </c>
      <c r="M43">
        <f t="shared" si="0"/>
        <v>2</v>
      </c>
    </row>
    <row r="44" spans="1:13" x14ac:dyDescent="0.25">
      <c r="A44" s="4">
        <v>19</v>
      </c>
      <c r="B44" s="5" t="s">
        <v>22</v>
      </c>
      <c r="C44" s="5" t="s">
        <v>23</v>
      </c>
      <c r="D44" s="7" t="s">
        <v>49</v>
      </c>
      <c r="E44">
        <v>4</v>
      </c>
      <c r="G44" s="4"/>
      <c r="I44" s="7">
        <v>2012</v>
      </c>
      <c r="J44" s="4">
        <v>6</v>
      </c>
      <c r="M44">
        <f t="shared" si="0"/>
        <v>-2</v>
      </c>
    </row>
    <row r="45" spans="1:13" x14ac:dyDescent="0.25">
      <c r="A45" s="4">
        <v>19</v>
      </c>
      <c r="B45" s="5" t="s">
        <v>22</v>
      </c>
      <c r="C45" s="5" t="s">
        <v>23</v>
      </c>
      <c r="D45" s="7" t="s">
        <v>50</v>
      </c>
      <c r="E45">
        <v>9</v>
      </c>
      <c r="G45" s="4"/>
      <c r="I45" s="7">
        <v>2013</v>
      </c>
      <c r="J45" s="4">
        <v>5</v>
      </c>
      <c r="M45">
        <f t="shared" si="0"/>
        <v>4</v>
      </c>
    </row>
    <row r="46" spans="1:13" x14ac:dyDescent="0.25">
      <c r="A46" s="4">
        <v>19</v>
      </c>
      <c r="B46" s="5" t="s">
        <v>22</v>
      </c>
      <c r="C46" s="5" t="s">
        <v>23</v>
      </c>
      <c r="D46" s="30" t="s">
        <v>51</v>
      </c>
      <c r="E46">
        <v>13</v>
      </c>
      <c r="G46" s="4"/>
      <c r="I46" s="8" t="s">
        <v>7</v>
      </c>
      <c r="J46" s="4">
        <v>18</v>
      </c>
      <c r="M46">
        <f t="shared" si="0"/>
        <v>-5</v>
      </c>
    </row>
    <row r="47" spans="1:13" x14ac:dyDescent="0.25">
      <c r="A47" s="4">
        <v>21</v>
      </c>
      <c r="B47" s="5" t="s">
        <v>24</v>
      </c>
      <c r="C47" s="5" t="s">
        <v>25</v>
      </c>
      <c r="D47" s="6" t="s">
        <v>47</v>
      </c>
      <c r="E47">
        <v>6</v>
      </c>
      <c r="G47" s="4"/>
      <c r="I47" s="6">
        <v>2010</v>
      </c>
      <c r="J47" s="4">
        <v>6</v>
      </c>
      <c r="M47">
        <f t="shared" si="0"/>
        <v>0</v>
      </c>
    </row>
    <row r="48" spans="1:13" x14ac:dyDescent="0.25">
      <c r="A48" s="4">
        <v>21</v>
      </c>
      <c r="B48" s="5" t="s">
        <v>24</v>
      </c>
      <c r="C48" s="5" t="s">
        <v>25</v>
      </c>
      <c r="D48" s="6" t="s">
        <v>48</v>
      </c>
      <c r="E48">
        <v>0</v>
      </c>
      <c r="G48" s="4"/>
      <c r="I48" s="6">
        <v>2011</v>
      </c>
      <c r="J48" s="4">
        <v>6</v>
      </c>
      <c r="M48">
        <f t="shared" si="0"/>
        <v>-6</v>
      </c>
    </row>
    <row r="49" spans="1:13" x14ac:dyDescent="0.25">
      <c r="A49" s="4">
        <v>21</v>
      </c>
      <c r="B49" s="5" t="s">
        <v>24</v>
      </c>
      <c r="C49" s="5" t="s">
        <v>25</v>
      </c>
      <c r="D49" s="7" t="s">
        <v>49</v>
      </c>
      <c r="E49">
        <v>3</v>
      </c>
      <c r="G49" s="4"/>
      <c r="I49" s="7">
        <v>2012</v>
      </c>
      <c r="J49" s="4">
        <v>2</v>
      </c>
      <c r="M49">
        <f t="shared" si="0"/>
        <v>1</v>
      </c>
    </row>
    <row r="50" spans="1:13" x14ac:dyDescent="0.25">
      <c r="A50" s="4">
        <v>21</v>
      </c>
      <c r="B50" s="5" t="s">
        <v>24</v>
      </c>
      <c r="C50" s="5" t="s">
        <v>25</v>
      </c>
      <c r="D50" s="7" t="s">
        <v>50</v>
      </c>
      <c r="E50">
        <v>4</v>
      </c>
      <c r="G50" s="4"/>
      <c r="I50" s="7">
        <v>2013</v>
      </c>
      <c r="J50" s="4">
        <v>3</v>
      </c>
      <c r="M50">
        <f t="shared" si="0"/>
        <v>1</v>
      </c>
    </row>
    <row r="51" spans="1:13" x14ac:dyDescent="0.25">
      <c r="A51" s="4">
        <v>21</v>
      </c>
      <c r="B51" s="5" t="s">
        <v>24</v>
      </c>
      <c r="C51" s="5" t="s">
        <v>25</v>
      </c>
      <c r="D51" s="30" t="s">
        <v>51</v>
      </c>
      <c r="E51">
        <v>8</v>
      </c>
      <c r="G51" s="4"/>
      <c r="I51" s="8" t="s">
        <v>7</v>
      </c>
      <c r="J51" s="4">
        <v>10</v>
      </c>
      <c r="M51">
        <f t="shared" si="0"/>
        <v>-2</v>
      </c>
    </row>
    <row r="52" spans="1:13" x14ac:dyDescent="0.25">
      <c r="A52" s="4">
        <v>22</v>
      </c>
      <c r="B52" s="5" t="s">
        <v>26</v>
      </c>
      <c r="C52" s="5" t="s">
        <v>27</v>
      </c>
      <c r="D52" s="6" t="s">
        <v>47</v>
      </c>
      <c r="E52">
        <v>5</v>
      </c>
      <c r="G52" s="4"/>
      <c r="I52" s="6">
        <v>2010</v>
      </c>
      <c r="J52" s="4">
        <v>12</v>
      </c>
      <c r="M52">
        <f t="shared" si="0"/>
        <v>-7</v>
      </c>
    </row>
    <row r="53" spans="1:13" x14ac:dyDescent="0.25">
      <c r="A53" s="4">
        <v>22</v>
      </c>
      <c r="B53" s="5" t="s">
        <v>26</v>
      </c>
      <c r="C53" s="5" t="s">
        <v>27</v>
      </c>
      <c r="D53" s="6" t="s">
        <v>48</v>
      </c>
      <c r="E53">
        <v>8</v>
      </c>
      <c r="G53" s="4"/>
      <c r="I53" s="6">
        <v>2011</v>
      </c>
      <c r="J53" s="4">
        <v>7</v>
      </c>
      <c r="M53">
        <f t="shared" si="0"/>
        <v>1</v>
      </c>
    </row>
    <row r="54" spans="1:13" x14ac:dyDescent="0.25">
      <c r="A54" s="4">
        <v>22</v>
      </c>
      <c r="B54" s="5" t="s">
        <v>26</v>
      </c>
      <c r="C54" s="5" t="s">
        <v>27</v>
      </c>
      <c r="D54" s="7" t="s">
        <v>49</v>
      </c>
      <c r="E54">
        <v>10</v>
      </c>
      <c r="G54" s="4"/>
      <c r="I54" s="7">
        <v>2012</v>
      </c>
      <c r="J54" s="4">
        <v>11</v>
      </c>
      <c r="M54">
        <f t="shared" si="0"/>
        <v>-1</v>
      </c>
    </row>
    <row r="55" spans="1:13" x14ac:dyDescent="0.25">
      <c r="A55" s="4">
        <v>22</v>
      </c>
      <c r="B55" s="5" t="s">
        <v>26</v>
      </c>
      <c r="C55" s="5" t="s">
        <v>27</v>
      </c>
      <c r="D55" s="7" t="s">
        <v>50</v>
      </c>
      <c r="E55">
        <v>10</v>
      </c>
      <c r="G55" s="4"/>
      <c r="I55" s="7">
        <v>2013</v>
      </c>
      <c r="J55" s="4">
        <v>9</v>
      </c>
      <c r="M55">
        <f t="shared" si="0"/>
        <v>1</v>
      </c>
    </row>
    <row r="56" spans="1:13" x14ac:dyDescent="0.25">
      <c r="A56" s="4">
        <v>22</v>
      </c>
      <c r="B56" s="5" t="s">
        <v>26</v>
      </c>
      <c r="C56" s="5" t="s">
        <v>27</v>
      </c>
      <c r="D56" s="30" t="s">
        <v>51</v>
      </c>
      <c r="E56">
        <v>15</v>
      </c>
      <c r="G56" s="4"/>
      <c r="I56" s="8" t="s">
        <v>7</v>
      </c>
      <c r="J56" s="4">
        <v>30</v>
      </c>
      <c r="M56">
        <f t="shared" si="0"/>
        <v>-15</v>
      </c>
    </row>
    <row r="57" spans="1:13" x14ac:dyDescent="0.25">
      <c r="A57" s="4">
        <v>23</v>
      </c>
      <c r="B57" s="5" t="s">
        <v>28</v>
      </c>
      <c r="C57" s="5" t="s">
        <v>29</v>
      </c>
      <c r="D57" s="6" t="s">
        <v>47</v>
      </c>
      <c r="E57">
        <v>6</v>
      </c>
      <c r="G57" s="4"/>
      <c r="I57" s="6">
        <v>2010</v>
      </c>
      <c r="J57" s="4">
        <v>7</v>
      </c>
      <c r="M57">
        <f t="shared" si="0"/>
        <v>-1</v>
      </c>
    </row>
    <row r="58" spans="1:13" x14ac:dyDescent="0.25">
      <c r="A58" s="4">
        <v>23</v>
      </c>
      <c r="B58" s="5" t="s">
        <v>28</v>
      </c>
      <c r="C58" s="5" t="s">
        <v>29</v>
      </c>
      <c r="D58" s="6" t="s">
        <v>48</v>
      </c>
      <c r="E58">
        <v>2</v>
      </c>
      <c r="G58" s="4"/>
      <c r="I58" s="6">
        <v>2011</v>
      </c>
      <c r="J58" s="4">
        <v>6</v>
      </c>
      <c r="M58">
        <f t="shared" si="0"/>
        <v>-4</v>
      </c>
    </row>
    <row r="59" spans="1:13" x14ac:dyDescent="0.25">
      <c r="A59" s="4">
        <v>23</v>
      </c>
      <c r="B59" s="5" t="s">
        <v>28</v>
      </c>
      <c r="C59" s="5" t="s">
        <v>29</v>
      </c>
      <c r="D59" s="7" t="s">
        <v>49</v>
      </c>
      <c r="E59">
        <v>15</v>
      </c>
      <c r="G59" s="4"/>
      <c r="I59" s="7">
        <v>2012</v>
      </c>
      <c r="J59" s="4">
        <v>2</v>
      </c>
      <c r="M59">
        <f t="shared" si="0"/>
        <v>13</v>
      </c>
    </row>
    <row r="60" spans="1:13" x14ac:dyDescent="0.25">
      <c r="A60" s="4">
        <v>23</v>
      </c>
      <c r="B60" s="5" t="s">
        <v>28</v>
      </c>
      <c r="C60" s="5" t="s">
        <v>29</v>
      </c>
      <c r="D60" s="7" t="s">
        <v>50</v>
      </c>
      <c r="E60">
        <v>5</v>
      </c>
      <c r="G60" s="4"/>
      <c r="I60" s="7">
        <v>2013</v>
      </c>
      <c r="J60" s="4">
        <v>10</v>
      </c>
      <c r="M60">
        <f t="shared" si="0"/>
        <v>-5</v>
      </c>
    </row>
    <row r="61" spans="1:13" x14ac:dyDescent="0.25">
      <c r="A61" s="4">
        <v>23</v>
      </c>
      <c r="B61" s="5" t="s">
        <v>28</v>
      </c>
      <c r="C61" s="5" t="s">
        <v>29</v>
      </c>
      <c r="D61" s="30" t="s">
        <v>51</v>
      </c>
      <c r="E61">
        <v>21</v>
      </c>
      <c r="G61" s="4"/>
      <c r="I61" s="8" t="s">
        <v>7</v>
      </c>
      <c r="J61" s="4">
        <v>20</v>
      </c>
      <c r="M61">
        <f t="shared" si="0"/>
        <v>1</v>
      </c>
    </row>
    <row r="62" spans="1:13" x14ac:dyDescent="0.25">
      <c r="A62" s="4">
        <v>24</v>
      </c>
      <c r="B62" s="5" t="s">
        <v>30</v>
      </c>
      <c r="C62" s="5" t="s">
        <v>31</v>
      </c>
      <c r="D62" s="6" t="s">
        <v>47</v>
      </c>
      <c r="E62">
        <v>4</v>
      </c>
      <c r="G62" s="4"/>
      <c r="I62" s="6">
        <v>2010</v>
      </c>
      <c r="J62" s="4">
        <v>8</v>
      </c>
      <c r="M62">
        <f t="shared" si="0"/>
        <v>-4</v>
      </c>
    </row>
    <row r="63" spans="1:13" x14ac:dyDescent="0.25">
      <c r="A63" s="4">
        <v>24</v>
      </c>
      <c r="B63" s="5" t="s">
        <v>30</v>
      </c>
      <c r="C63" s="5" t="s">
        <v>31</v>
      </c>
      <c r="D63" s="6" t="s">
        <v>48</v>
      </c>
      <c r="E63">
        <v>5</v>
      </c>
      <c r="G63" s="4"/>
      <c r="I63" s="6">
        <v>2011</v>
      </c>
      <c r="J63" s="4">
        <v>4</v>
      </c>
      <c r="M63">
        <f t="shared" si="0"/>
        <v>1</v>
      </c>
    </row>
    <row r="64" spans="1:13" x14ac:dyDescent="0.25">
      <c r="A64" s="4">
        <v>24</v>
      </c>
      <c r="B64" s="5" t="s">
        <v>30</v>
      </c>
      <c r="C64" s="5" t="s">
        <v>31</v>
      </c>
      <c r="D64" s="7" t="s">
        <v>49</v>
      </c>
      <c r="E64">
        <v>5</v>
      </c>
      <c r="G64" s="4"/>
      <c r="I64" s="7">
        <v>2012</v>
      </c>
      <c r="J64" s="4">
        <v>7</v>
      </c>
      <c r="M64">
        <f t="shared" si="0"/>
        <v>-2</v>
      </c>
    </row>
    <row r="65" spans="1:13" x14ac:dyDescent="0.25">
      <c r="A65" s="4">
        <v>24</v>
      </c>
      <c r="B65" s="5" t="s">
        <v>30</v>
      </c>
      <c r="C65" s="5" t="s">
        <v>31</v>
      </c>
      <c r="D65" s="7" t="s">
        <v>50</v>
      </c>
      <c r="E65">
        <v>1</v>
      </c>
      <c r="G65" s="4"/>
      <c r="I65" s="7">
        <v>2013</v>
      </c>
      <c r="J65" s="4">
        <v>6</v>
      </c>
      <c r="M65">
        <f t="shared" si="0"/>
        <v>-5</v>
      </c>
    </row>
    <row r="66" spans="1:13" x14ac:dyDescent="0.25">
      <c r="A66" s="4">
        <v>24</v>
      </c>
      <c r="B66" s="5" t="s">
        <v>30</v>
      </c>
      <c r="C66" s="5" t="s">
        <v>31</v>
      </c>
      <c r="D66" s="30" t="s">
        <v>51</v>
      </c>
      <c r="E66">
        <v>9</v>
      </c>
      <c r="G66" s="4"/>
      <c r="I66" s="8" t="s">
        <v>7</v>
      </c>
      <c r="J66" s="4">
        <v>8</v>
      </c>
      <c r="M66">
        <f t="shared" si="0"/>
        <v>1</v>
      </c>
    </row>
    <row r="67" spans="1:13" x14ac:dyDescent="0.25">
      <c r="A67" s="4">
        <v>25</v>
      </c>
      <c r="B67" s="5" t="s">
        <v>32</v>
      </c>
      <c r="C67" s="5" t="s">
        <v>33</v>
      </c>
      <c r="D67" s="6" t="s">
        <v>47</v>
      </c>
      <c r="E67">
        <v>9</v>
      </c>
      <c r="G67" s="4"/>
      <c r="I67" s="6">
        <v>2010</v>
      </c>
      <c r="J67" s="4">
        <v>9</v>
      </c>
      <c r="M67">
        <f t="shared" ref="M67:M73" si="1">E67-J67</f>
        <v>0</v>
      </c>
    </row>
    <row r="68" spans="1:13" x14ac:dyDescent="0.25">
      <c r="A68" s="4">
        <v>25</v>
      </c>
      <c r="B68" s="5" t="s">
        <v>32</v>
      </c>
      <c r="C68" s="5" t="s">
        <v>33</v>
      </c>
      <c r="D68" s="6" t="s">
        <v>48</v>
      </c>
      <c r="E68">
        <v>9</v>
      </c>
      <c r="G68" s="4"/>
      <c r="I68" s="6">
        <v>2011</v>
      </c>
      <c r="J68" s="4">
        <v>12</v>
      </c>
      <c r="M68">
        <f t="shared" si="1"/>
        <v>-3</v>
      </c>
    </row>
    <row r="69" spans="1:13" x14ac:dyDescent="0.25">
      <c r="A69" s="4">
        <v>25</v>
      </c>
      <c r="B69" s="5" t="s">
        <v>32</v>
      </c>
      <c r="C69" s="5" t="s">
        <v>33</v>
      </c>
      <c r="D69" s="7" t="s">
        <v>49</v>
      </c>
      <c r="E69">
        <v>16</v>
      </c>
      <c r="G69" s="4"/>
      <c r="I69" s="7">
        <v>2012</v>
      </c>
      <c r="J69" s="4">
        <v>14</v>
      </c>
      <c r="M69">
        <f t="shared" si="1"/>
        <v>2</v>
      </c>
    </row>
    <row r="70" spans="1:13" x14ac:dyDescent="0.25">
      <c r="A70" s="4">
        <v>25</v>
      </c>
      <c r="B70" s="5" t="s">
        <v>32</v>
      </c>
      <c r="C70" s="5" t="s">
        <v>33</v>
      </c>
      <c r="D70" s="7" t="s">
        <v>50</v>
      </c>
      <c r="E70">
        <v>23</v>
      </c>
      <c r="G70" s="4"/>
      <c r="I70" s="7">
        <v>2013</v>
      </c>
      <c r="J70" s="4">
        <v>20</v>
      </c>
      <c r="M70">
        <f t="shared" si="1"/>
        <v>3</v>
      </c>
    </row>
    <row r="71" spans="1:13" x14ac:dyDescent="0.25">
      <c r="A71" s="4">
        <v>25</v>
      </c>
      <c r="B71" s="5" t="s">
        <v>32</v>
      </c>
      <c r="C71" s="5" t="s">
        <v>33</v>
      </c>
      <c r="D71" s="30" t="s">
        <v>51</v>
      </c>
      <c r="E71">
        <v>75</v>
      </c>
      <c r="G71" s="4"/>
      <c r="I71" s="8" t="s">
        <v>7</v>
      </c>
      <c r="J71" s="4">
        <v>59</v>
      </c>
      <c r="M71">
        <f t="shared" si="1"/>
        <v>16</v>
      </c>
    </row>
    <row r="72" spans="1:13" x14ac:dyDescent="0.25">
      <c r="A72" s="4"/>
      <c r="B72" s="5"/>
      <c r="C72" s="5"/>
      <c r="E72" s="9"/>
      <c r="I72" s="1"/>
      <c r="J72" s="9"/>
    </row>
    <row r="73" spans="1:13" x14ac:dyDescent="0.25">
      <c r="E73" s="10">
        <f>SUM(E2:E71)</f>
        <v>658</v>
      </c>
      <c r="I73" s="1"/>
      <c r="J73" s="10">
        <f>SUM(J2:J71)</f>
        <v>712</v>
      </c>
      <c r="M73">
        <f t="shared" si="1"/>
        <v>-54</v>
      </c>
    </row>
    <row r="75" spans="1:13" x14ac:dyDescent="0.25">
      <c r="E75" s="9"/>
    </row>
    <row r="76" spans="1:13" x14ac:dyDescent="0.25">
      <c r="E76" s="10">
        <f>E73</f>
        <v>658</v>
      </c>
    </row>
    <row r="78" spans="1:13" x14ac:dyDescent="0.25">
      <c r="C78" t="s">
        <v>34</v>
      </c>
      <c r="E78" s="11">
        <f>'D14'!$E$16+'D12'!E16+'D10'!E16</f>
        <v>658</v>
      </c>
    </row>
    <row r="80" spans="1:13" x14ac:dyDescent="0.25">
      <c r="C80" t="s">
        <v>35</v>
      </c>
      <c r="E80">
        <v>688</v>
      </c>
    </row>
    <row r="81" spans="3:5" x14ac:dyDescent="0.25">
      <c r="C81" t="s">
        <v>36</v>
      </c>
      <c r="E81">
        <v>615</v>
      </c>
    </row>
    <row r="82" spans="3:5" x14ac:dyDescent="0.25">
      <c r="C82" t="s">
        <v>37</v>
      </c>
      <c r="E82">
        <v>653</v>
      </c>
    </row>
  </sheetData>
  <sheetProtection selectLockedCells="1" selectUnlockedCells="1"/>
  <pageMargins left="0.78750000000000009" right="0.78750000000000009" top="0.98402777777777772" bottom="0.98472222222222228" header="0.51180555555555562" footer="0.49236111111111114"/>
  <pageSetup paperSize="9" scale="66" orientation="portrait" useFirstPageNumber="1" horizontalDpi="300" verticalDpi="300"/>
  <headerFooter>
    <oddFooter>&amp;CP?a?g?e? ?P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workbookViewId="0">
      <selection activeCell="G15" sqref="G15"/>
    </sheetView>
  </sheetViews>
  <sheetFormatPr defaultColWidth="11.54296875" defaultRowHeight="12.5" x14ac:dyDescent="0.25"/>
  <cols>
    <col min="1" max="1" width="6.453125" customWidth="1"/>
    <col min="2" max="2" width="8.54296875" customWidth="1"/>
    <col min="3" max="3" width="41.54296875" customWidth="1"/>
    <col min="4" max="4" width="7.54296875" customWidth="1"/>
    <col min="5" max="250" width="9.1796875" customWidth="1"/>
  </cols>
  <sheetData>
    <row r="1" spans="1:7" ht="13" x14ac:dyDescent="0.3">
      <c r="A1" s="12" t="s">
        <v>38</v>
      </c>
      <c r="B1" s="13" t="s">
        <v>39</v>
      </c>
      <c r="C1" s="13" t="s">
        <v>40</v>
      </c>
      <c r="D1" s="14" t="s">
        <v>3</v>
      </c>
      <c r="E1" s="15" t="s">
        <v>41</v>
      </c>
      <c r="F1" s="12" t="s">
        <v>42</v>
      </c>
      <c r="G1" s="12" t="s">
        <v>43</v>
      </c>
    </row>
    <row r="2" spans="1:7" x14ac:dyDescent="0.25">
      <c r="A2" s="16">
        <v>11</v>
      </c>
      <c r="B2" t="s">
        <v>5</v>
      </c>
      <c r="C2" t="s">
        <v>6</v>
      </c>
      <c r="D2" s="31" t="s">
        <v>52</v>
      </c>
      <c r="E2" s="18">
        <f>'Počty registrovaných'!E2+'Počty registrovaných'!E3</f>
        <v>16</v>
      </c>
      <c r="F2" s="19">
        <f>E2*20/E16</f>
        <v>1.8604651162790697</v>
      </c>
      <c r="G2" s="19">
        <v>2</v>
      </c>
    </row>
    <row r="3" spans="1:7" x14ac:dyDescent="0.25">
      <c r="A3" s="16">
        <v>12</v>
      </c>
      <c r="B3" t="s">
        <v>8</v>
      </c>
      <c r="C3" t="s">
        <v>9</v>
      </c>
      <c r="D3" s="17" t="s">
        <v>52</v>
      </c>
      <c r="E3" s="18">
        <f>'Počty registrovaných'!E7+'Počty registrovaných'!E8</f>
        <v>27</v>
      </c>
      <c r="F3" s="19">
        <f>E3*20/E16</f>
        <v>3.13953488372093</v>
      </c>
      <c r="G3" s="19">
        <f t="shared" ref="G3:G15" si="0">ROUND(F3,0)</f>
        <v>3</v>
      </c>
    </row>
    <row r="4" spans="1:7" x14ac:dyDescent="0.25">
      <c r="A4" s="16">
        <v>13</v>
      </c>
      <c r="B4" t="s">
        <v>10</v>
      </c>
      <c r="C4" t="s">
        <v>11</v>
      </c>
      <c r="D4" s="17" t="s">
        <v>52</v>
      </c>
      <c r="E4" s="18">
        <f>'Počty registrovaných'!E12+'Počty registrovaných'!E13</f>
        <v>1</v>
      </c>
      <c r="F4" s="19">
        <f>E4*20/E16</f>
        <v>0.11627906976744186</v>
      </c>
      <c r="G4" s="20">
        <v>1</v>
      </c>
    </row>
    <row r="5" spans="1:7" x14ac:dyDescent="0.25">
      <c r="A5" s="16">
        <v>14</v>
      </c>
      <c r="B5" t="s">
        <v>12</v>
      </c>
      <c r="C5" t="s">
        <v>13</v>
      </c>
      <c r="D5" s="17" t="s">
        <v>52</v>
      </c>
      <c r="E5" s="18">
        <f>'Počty registrovaných'!E17+'Počty registrovaných'!E18</f>
        <v>13</v>
      </c>
      <c r="F5" s="19">
        <f>E5*20/E16</f>
        <v>1.5116279069767442</v>
      </c>
      <c r="G5" s="21">
        <f t="shared" si="0"/>
        <v>2</v>
      </c>
    </row>
    <row r="6" spans="1:7" x14ac:dyDescent="0.25">
      <c r="A6" s="16">
        <v>15</v>
      </c>
      <c r="B6" t="s">
        <v>14</v>
      </c>
      <c r="C6" t="s">
        <v>15</v>
      </c>
      <c r="D6" s="17" t="s">
        <v>52</v>
      </c>
      <c r="E6" s="18">
        <f>'Počty registrovaných'!E22+'Počty registrovaných'!E23</f>
        <v>5</v>
      </c>
      <c r="F6" s="19">
        <f>E6*20/E16</f>
        <v>0.58139534883720934</v>
      </c>
      <c r="G6" s="21">
        <f t="shared" si="0"/>
        <v>1</v>
      </c>
    </row>
    <row r="7" spans="1:7" x14ac:dyDescent="0.25">
      <c r="A7" s="16">
        <v>16</v>
      </c>
      <c r="B7" t="s">
        <v>16</v>
      </c>
      <c r="C7" t="s">
        <v>17</v>
      </c>
      <c r="D7" s="17" t="s">
        <v>52</v>
      </c>
      <c r="E7" s="18">
        <f>'Počty registrovaných'!E27+'Počty registrovaných'!E28</f>
        <v>7</v>
      </c>
      <c r="F7" s="19">
        <f>E7*20/E16</f>
        <v>0.81395348837209303</v>
      </c>
      <c r="G7" s="21">
        <f t="shared" si="0"/>
        <v>1</v>
      </c>
    </row>
    <row r="8" spans="1:7" x14ac:dyDescent="0.25">
      <c r="A8" s="16">
        <v>17</v>
      </c>
      <c r="B8" t="s">
        <v>18</v>
      </c>
      <c r="C8" t="s">
        <v>19</v>
      </c>
      <c r="D8" s="17" t="s">
        <v>52</v>
      </c>
      <c r="E8" s="18">
        <f>'Počty registrovaných'!E32+'Počty registrovaných'!E33</f>
        <v>20</v>
      </c>
      <c r="F8" s="19">
        <f>E8*20/E16</f>
        <v>2.3255813953488373</v>
      </c>
      <c r="G8" s="21">
        <f t="shared" si="0"/>
        <v>2</v>
      </c>
    </row>
    <row r="9" spans="1:7" x14ac:dyDescent="0.25">
      <c r="A9" s="16">
        <v>18</v>
      </c>
      <c r="B9" t="s">
        <v>20</v>
      </c>
      <c r="C9" t="s">
        <v>21</v>
      </c>
      <c r="D9" s="17" t="s">
        <v>52</v>
      </c>
      <c r="E9" s="18">
        <f>'Počty registrovaných'!E37+'Počty registrovaných'!E38</f>
        <v>14</v>
      </c>
      <c r="F9" s="19">
        <f>E9*20/E16</f>
        <v>1.6279069767441861</v>
      </c>
      <c r="G9" s="21">
        <f t="shared" si="0"/>
        <v>2</v>
      </c>
    </row>
    <row r="10" spans="1:7" x14ac:dyDescent="0.25">
      <c r="A10" s="16">
        <v>19</v>
      </c>
      <c r="B10" t="s">
        <v>22</v>
      </c>
      <c r="C10" t="s">
        <v>23</v>
      </c>
      <c r="D10" s="17" t="s">
        <v>52</v>
      </c>
      <c r="E10" s="18">
        <f>'Počty registrovaných'!E42+'Počty registrovaných'!E43</f>
        <v>15</v>
      </c>
      <c r="F10" s="19">
        <f>E10*20/E16</f>
        <v>1.7441860465116279</v>
      </c>
      <c r="G10" s="21">
        <f t="shared" si="0"/>
        <v>2</v>
      </c>
    </row>
    <row r="11" spans="1:7" x14ac:dyDescent="0.25">
      <c r="A11" s="16">
        <v>21</v>
      </c>
      <c r="B11" t="s">
        <v>24</v>
      </c>
      <c r="C11" t="s">
        <v>25</v>
      </c>
      <c r="D11" s="17" t="s">
        <v>52</v>
      </c>
      <c r="E11" s="18">
        <f>'Počty registrovaných'!E47+'Počty registrovaných'!E48</f>
        <v>6</v>
      </c>
      <c r="F11" s="19">
        <f>E11*20/E16</f>
        <v>0.69767441860465118</v>
      </c>
      <c r="G11" s="21">
        <f t="shared" si="0"/>
        <v>1</v>
      </c>
    </row>
    <row r="12" spans="1:7" x14ac:dyDescent="0.25">
      <c r="A12" s="16">
        <v>22</v>
      </c>
      <c r="B12" t="s">
        <v>26</v>
      </c>
      <c r="C12" t="s">
        <v>27</v>
      </c>
      <c r="D12" s="17" t="s">
        <v>52</v>
      </c>
      <c r="E12" s="18">
        <f>'Počty registrovaných'!E52+'Počty registrovaných'!E53</f>
        <v>13</v>
      </c>
      <c r="F12" s="19">
        <f>E12*20/E16</f>
        <v>1.5116279069767442</v>
      </c>
      <c r="G12" s="21">
        <f t="shared" si="0"/>
        <v>2</v>
      </c>
    </row>
    <row r="13" spans="1:7" x14ac:dyDescent="0.25">
      <c r="A13" s="16">
        <v>23</v>
      </c>
      <c r="B13" t="s">
        <v>28</v>
      </c>
      <c r="C13" t="s">
        <v>29</v>
      </c>
      <c r="D13" s="17" t="s">
        <v>52</v>
      </c>
      <c r="E13" s="18">
        <f>'Počty registrovaných'!E57+'Počty registrovaných'!E58</f>
        <v>8</v>
      </c>
      <c r="F13" s="19">
        <f>E13*20/E16</f>
        <v>0.93023255813953487</v>
      </c>
      <c r="G13" s="21">
        <f t="shared" si="0"/>
        <v>1</v>
      </c>
    </row>
    <row r="14" spans="1:7" x14ac:dyDescent="0.25">
      <c r="A14" s="16">
        <v>24</v>
      </c>
      <c r="B14" t="s">
        <v>30</v>
      </c>
      <c r="C14" t="s">
        <v>31</v>
      </c>
      <c r="D14" s="17" t="s">
        <v>52</v>
      </c>
      <c r="E14" s="18">
        <f>'Počty registrovaných'!E62+'Počty registrovaných'!E63</f>
        <v>9</v>
      </c>
      <c r="F14" s="19">
        <f>E14*20/E16</f>
        <v>1.0465116279069768</v>
      </c>
      <c r="G14" s="21">
        <f t="shared" si="0"/>
        <v>1</v>
      </c>
    </row>
    <row r="15" spans="1:7" x14ac:dyDescent="0.25">
      <c r="A15" s="16">
        <v>25</v>
      </c>
      <c r="B15" t="s">
        <v>32</v>
      </c>
      <c r="C15" t="s">
        <v>33</v>
      </c>
      <c r="D15" s="17" t="s">
        <v>52</v>
      </c>
      <c r="E15" s="18">
        <f>'Počty registrovaných'!E67+'Počty registrovaných'!E68</f>
        <v>18</v>
      </c>
      <c r="F15" s="19">
        <f>E15*20/E16</f>
        <v>2.0930232558139537</v>
      </c>
      <c r="G15" s="21">
        <f t="shared" si="0"/>
        <v>2</v>
      </c>
    </row>
    <row r="16" spans="1:7" x14ac:dyDescent="0.25">
      <c r="C16" s="22" t="s">
        <v>44</v>
      </c>
      <c r="E16" s="18">
        <f>SUM(E2:E15)</f>
        <v>172</v>
      </c>
      <c r="F16" s="19">
        <f>SUM(F2:F15)</f>
        <v>20</v>
      </c>
      <c r="G16" s="20">
        <f>SUM(G2:G15)</f>
        <v>23</v>
      </c>
    </row>
    <row r="24" spans="4:4" x14ac:dyDescent="0.25">
      <c r="D24" t="s">
        <v>45</v>
      </c>
    </row>
  </sheetData>
  <sheetProtection selectLockedCells="1" selectUnlockedCells="1"/>
  <sortState xmlns:xlrd2="http://schemas.microsoft.com/office/spreadsheetml/2017/richdata2" ref="A2:G15">
    <sortCondition ref="A2"/>
  </sortState>
  <pageMargins left="0.78750000000000009" right="0.78750000000000009" top="1.0527777777777778" bottom="1.0527777777777778" header="0.78750000000000009" footer="0.78750000000000009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workbookViewId="0">
      <selection activeCell="G2" sqref="G2"/>
    </sheetView>
  </sheetViews>
  <sheetFormatPr defaultRowHeight="12.5" x14ac:dyDescent="0.25"/>
  <cols>
    <col min="1" max="1" width="6.453125" customWidth="1"/>
    <col min="2" max="2" width="8.453125" customWidth="1"/>
    <col min="3" max="3" width="41.54296875" customWidth="1"/>
  </cols>
  <sheetData>
    <row r="1" spans="1:8" ht="13" x14ac:dyDescent="0.3">
      <c r="A1" s="12" t="s">
        <v>38</v>
      </c>
      <c r="B1" s="13" t="s">
        <v>39</v>
      </c>
      <c r="C1" s="13" t="s">
        <v>40</v>
      </c>
      <c r="D1" s="14" t="s">
        <v>3</v>
      </c>
      <c r="E1" s="15" t="s">
        <v>41</v>
      </c>
      <c r="F1" s="12" t="s">
        <v>42</v>
      </c>
      <c r="G1" s="12" t="s">
        <v>43</v>
      </c>
    </row>
    <row r="2" spans="1:8" x14ac:dyDescent="0.25">
      <c r="A2" s="16">
        <v>11</v>
      </c>
      <c r="B2" t="s">
        <v>5</v>
      </c>
      <c r="C2" t="s">
        <v>6</v>
      </c>
      <c r="D2" s="23" t="s">
        <v>53</v>
      </c>
      <c r="E2" s="18">
        <f>'Počty registrovaných'!E4+'Počty registrovaných'!E5</f>
        <v>29</v>
      </c>
      <c r="F2" s="19">
        <f>E2*20/E16</f>
        <v>2.7619047619047619</v>
      </c>
      <c r="G2" s="19">
        <f t="shared" ref="G2:G15" si="0">ROUND(F2,0)</f>
        <v>3</v>
      </c>
    </row>
    <row r="3" spans="1:8" x14ac:dyDescent="0.25">
      <c r="A3" s="16">
        <v>12</v>
      </c>
      <c r="B3" t="s">
        <v>8</v>
      </c>
      <c r="C3" t="s">
        <v>9</v>
      </c>
      <c r="D3" s="23" t="s">
        <v>53</v>
      </c>
      <c r="E3" s="18">
        <f>'Počty registrovaných'!E9+'Počty registrovaných'!E10</f>
        <v>28</v>
      </c>
      <c r="F3" s="19">
        <f>E3*20/E16</f>
        <v>2.6666666666666665</v>
      </c>
      <c r="G3" s="19">
        <f t="shared" si="0"/>
        <v>3</v>
      </c>
    </row>
    <row r="4" spans="1:8" x14ac:dyDescent="0.25">
      <c r="A4" s="16">
        <v>13</v>
      </c>
      <c r="B4" t="s">
        <v>10</v>
      </c>
      <c r="C4" t="s">
        <v>11</v>
      </c>
      <c r="D4" s="23" t="s">
        <v>53</v>
      </c>
      <c r="E4" s="18">
        <f>'Počty registrovaných'!E14+'Počty registrovaných'!E15</f>
        <v>12</v>
      </c>
      <c r="F4" s="19">
        <f>E4*20/E16</f>
        <v>1.1428571428571428</v>
      </c>
      <c r="G4" s="19">
        <f t="shared" si="0"/>
        <v>1</v>
      </c>
    </row>
    <row r="5" spans="1:8" x14ac:dyDescent="0.25">
      <c r="A5" s="16">
        <v>14</v>
      </c>
      <c r="B5" t="s">
        <v>12</v>
      </c>
      <c r="C5" t="s">
        <v>13</v>
      </c>
      <c r="D5" s="23" t="s">
        <v>53</v>
      </c>
      <c r="E5" s="18">
        <f>'Počty registrovaných'!E19+'Počty registrovaných'!E20</f>
        <v>9</v>
      </c>
      <c r="F5" s="19">
        <f>E5*20/E16</f>
        <v>0.8571428571428571</v>
      </c>
      <c r="G5" s="19">
        <f t="shared" si="0"/>
        <v>1</v>
      </c>
    </row>
    <row r="6" spans="1:8" x14ac:dyDescent="0.25">
      <c r="A6" s="16">
        <v>15</v>
      </c>
      <c r="B6" t="s">
        <v>14</v>
      </c>
      <c r="C6" t="s">
        <v>15</v>
      </c>
      <c r="D6" s="23" t="s">
        <v>53</v>
      </c>
      <c r="E6" s="18">
        <f>'Počty registrovaných'!E24+'Počty registrovaných'!E25</f>
        <v>4</v>
      </c>
      <c r="F6" s="19">
        <f>E6*20/E16</f>
        <v>0.38095238095238093</v>
      </c>
      <c r="G6" s="19">
        <v>1</v>
      </c>
    </row>
    <row r="7" spans="1:8" x14ac:dyDescent="0.25">
      <c r="A7" s="16">
        <v>16</v>
      </c>
      <c r="B7" t="s">
        <v>16</v>
      </c>
      <c r="C7" t="s">
        <v>17</v>
      </c>
      <c r="D7" s="23" t="s">
        <v>53</v>
      </c>
      <c r="E7" s="18">
        <f>'Počty registrovaných'!E29+'Počty registrovaných'!E30</f>
        <v>3</v>
      </c>
      <c r="F7" s="19">
        <f>E7*20/E16</f>
        <v>0.2857142857142857</v>
      </c>
      <c r="G7" s="19">
        <v>1</v>
      </c>
    </row>
    <row r="8" spans="1:8" x14ac:dyDescent="0.25">
      <c r="A8" s="16">
        <v>17</v>
      </c>
      <c r="B8" t="s">
        <v>18</v>
      </c>
      <c r="C8" t="s">
        <v>19</v>
      </c>
      <c r="D8" s="23" t="s">
        <v>53</v>
      </c>
      <c r="E8" s="18">
        <f>'Počty registrovaných'!E34+'Počty registrovaných'!E35</f>
        <v>15</v>
      </c>
      <c r="F8" s="19">
        <f>E8*20/E16</f>
        <v>1.4285714285714286</v>
      </c>
      <c r="G8" s="19">
        <f t="shared" si="0"/>
        <v>1</v>
      </c>
    </row>
    <row r="9" spans="1:8" x14ac:dyDescent="0.25">
      <c r="A9" s="16">
        <v>18</v>
      </c>
      <c r="B9" t="s">
        <v>20</v>
      </c>
      <c r="C9" t="s">
        <v>21</v>
      </c>
      <c r="D9" s="23" t="s">
        <v>53</v>
      </c>
      <c r="E9" s="18">
        <f>'Počty registrovaných'!E39+'Počty registrovaných'!E40</f>
        <v>5</v>
      </c>
      <c r="F9" s="19">
        <f>E9*20/E16</f>
        <v>0.47619047619047616</v>
      </c>
      <c r="G9" s="19">
        <v>1</v>
      </c>
    </row>
    <row r="10" spans="1:8" x14ac:dyDescent="0.25">
      <c r="A10" s="16">
        <v>19</v>
      </c>
      <c r="B10" t="s">
        <v>22</v>
      </c>
      <c r="C10" t="s">
        <v>23</v>
      </c>
      <c r="D10" s="23" t="s">
        <v>53</v>
      </c>
      <c r="E10" s="18">
        <f>'Počty registrovaných'!E44+'Počty registrovaných'!E45</f>
        <v>13</v>
      </c>
      <c r="F10" s="19">
        <f>E10*20/E16</f>
        <v>1.2380952380952381</v>
      </c>
      <c r="G10" s="19">
        <f t="shared" si="0"/>
        <v>1</v>
      </c>
      <c r="H10" s="24"/>
    </row>
    <row r="11" spans="1:8" x14ac:dyDescent="0.25">
      <c r="A11" s="16">
        <v>21</v>
      </c>
      <c r="B11" t="s">
        <v>24</v>
      </c>
      <c r="C11" t="s">
        <v>25</v>
      </c>
      <c r="D11" s="23" t="s">
        <v>53</v>
      </c>
      <c r="E11" s="18">
        <f>'Počty registrovaných'!E49+'Počty registrovaných'!E50</f>
        <v>7</v>
      </c>
      <c r="F11" s="19">
        <f>E11*20/E16</f>
        <v>0.66666666666666663</v>
      </c>
      <c r="G11" s="19">
        <f t="shared" si="0"/>
        <v>1</v>
      </c>
    </row>
    <row r="12" spans="1:8" x14ac:dyDescent="0.25">
      <c r="A12" s="16">
        <v>22</v>
      </c>
      <c r="B12" t="s">
        <v>26</v>
      </c>
      <c r="C12" t="s">
        <v>27</v>
      </c>
      <c r="D12" s="23" t="s">
        <v>53</v>
      </c>
      <c r="E12" s="18">
        <f>'Počty registrovaných'!E54+'Počty registrovaných'!E55</f>
        <v>20</v>
      </c>
      <c r="F12" s="19">
        <f>E12*20/E16</f>
        <v>1.9047619047619047</v>
      </c>
      <c r="G12" s="19">
        <f t="shared" si="0"/>
        <v>2</v>
      </c>
    </row>
    <row r="13" spans="1:8" x14ac:dyDescent="0.25">
      <c r="A13" s="16">
        <v>23</v>
      </c>
      <c r="B13" t="s">
        <v>28</v>
      </c>
      <c r="C13" t="s">
        <v>29</v>
      </c>
      <c r="D13" s="23" t="s">
        <v>53</v>
      </c>
      <c r="E13" s="18">
        <f>'Počty registrovaných'!E59+'Počty registrovaných'!E60</f>
        <v>20</v>
      </c>
      <c r="F13" s="19">
        <f>E13*20/E16</f>
        <v>1.9047619047619047</v>
      </c>
      <c r="G13" s="19">
        <f t="shared" si="0"/>
        <v>2</v>
      </c>
    </row>
    <row r="14" spans="1:8" x14ac:dyDescent="0.25">
      <c r="A14" s="16">
        <v>24</v>
      </c>
      <c r="B14" t="s">
        <v>30</v>
      </c>
      <c r="C14" t="s">
        <v>31</v>
      </c>
      <c r="D14" s="23" t="s">
        <v>53</v>
      </c>
      <c r="E14" s="18">
        <f>'Počty registrovaných'!E64+'Počty registrovaných'!E65</f>
        <v>6</v>
      </c>
      <c r="F14" s="19">
        <f>E14*20/E16</f>
        <v>0.5714285714285714</v>
      </c>
      <c r="G14" s="19">
        <f t="shared" si="0"/>
        <v>1</v>
      </c>
    </row>
    <row r="15" spans="1:8" x14ac:dyDescent="0.25">
      <c r="A15" s="16">
        <v>25</v>
      </c>
      <c r="B15" t="s">
        <v>32</v>
      </c>
      <c r="C15" t="s">
        <v>33</v>
      </c>
      <c r="D15" s="23" t="s">
        <v>53</v>
      </c>
      <c r="E15" s="18">
        <f>'Počty registrovaných'!E69+'Počty registrovaných'!E70</f>
        <v>39</v>
      </c>
      <c r="F15" s="19">
        <f>E15*20/E16</f>
        <v>3.7142857142857144</v>
      </c>
      <c r="G15" s="19">
        <f t="shared" si="0"/>
        <v>4</v>
      </c>
      <c r="H15" s="24"/>
    </row>
    <row r="16" spans="1:8" x14ac:dyDescent="0.25">
      <c r="C16" s="22" t="s">
        <v>44</v>
      </c>
      <c r="E16" s="18">
        <f>SUM(E2:E15)</f>
        <v>210</v>
      </c>
      <c r="F16" s="19">
        <f>SUM(F2:F15)</f>
        <v>20</v>
      </c>
      <c r="G16" s="20">
        <f>SUM(G2:G15)</f>
        <v>23</v>
      </c>
    </row>
  </sheetData>
  <sheetProtection selectLockedCells="1" selectUnlockedCells="1"/>
  <sortState xmlns:xlrd2="http://schemas.microsoft.com/office/spreadsheetml/2017/richdata2" ref="A2:G15">
    <sortCondition ref="A2"/>
  </sortState>
  <pageMargins left="0.78750000000000009" right="0.78750000000000009" top="1.0527777777777778" bottom="1.0527777777777778" header="0.78750000000000009" footer="0.78750000000000009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tabSelected="1" workbookViewId="0">
      <selection activeCell="G14" sqref="G14"/>
    </sheetView>
  </sheetViews>
  <sheetFormatPr defaultRowHeight="12.5" x14ac:dyDescent="0.25"/>
  <cols>
    <col min="1" max="1" width="6.453125" customWidth="1"/>
    <col min="2" max="2" width="8.453125" customWidth="1"/>
    <col min="3" max="3" width="41.54296875" customWidth="1"/>
    <col min="4" max="4" width="10.81640625" customWidth="1"/>
    <col min="6" max="6" width="10.1796875" customWidth="1"/>
  </cols>
  <sheetData>
    <row r="1" spans="1:7" ht="13" x14ac:dyDescent="0.3">
      <c r="A1" s="12" t="s">
        <v>38</v>
      </c>
      <c r="B1" s="13" t="s">
        <v>39</v>
      </c>
      <c r="C1" s="13" t="s">
        <v>40</v>
      </c>
      <c r="D1" s="14" t="s">
        <v>3</v>
      </c>
      <c r="E1" s="15" t="s">
        <v>41</v>
      </c>
      <c r="F1" s="12" t="s">
        <v>42</v>
      </c>
      <c r="G1" s="12" t="s">
        <v>43</v>
      </c>
    </row>
    <row r="2" spans="1:7" x14ac:dyDescent="0.25">
      <c r="A2" s="16">
        <v>11</v>
      </c>
      <c r="B2" t="s">
        <v>5</v>
      </c>
      <c r="C2" t="s">
        <v>6</v>
      </c>
      <c r="D2" s="25" t="s">
        <v>54</v>
      </c>
      <c r="E2" s="18">
        <f>'Počty registrovaných'!E6</f>
        <v>35</v>
      </c>
      <c r="F2" s="26">
        <f>E2*20/E16</f>
        <v>2.5362318840579712</v>
      </c>
      <c r="G2" s="27">
        <f t="shared" ref="G2:G15" si="0">ROUND(F2,0)</f>
        <v>3</v>
      </c>
    </row>
    <row r="3" spans="1:7" x14ac:dyDescent="0.25">
      <c r="A3" s="16">
        <v>12</v>
      </c>
      <c r="B3" t="s">
        <v>8</v>
      </c>
      <c r="C3" t="s">
        <v>9</v>
      </c>
      <c r="D3" s="25" t="s">
        <v>54</v>
      </c>
      <c r="E3" s="18">
        <f>'Počty registrovaných'!E11</f>
        <v>20</v>
      </c>
      <c r="F3" s="26">
        <f>E3*20/E16</f>
        <v>1.4492753623188406</v>
      </c>
      <c r="G3" s="27">
        <f t="shared" si="0"/>
        <v>1</v>
      </c>
    </row>
    <row r="4" spans="1:7" x14ac:dyDescent="0.25">
      <c r="A4" s="16">
        <v>13</v>
      </c>
      <c r="B4" t="s">
        <v>10</v>
      </c>
      <c r="C4" t="s">
        <v>11</v>
      </c>
      <c r="D4" s="25" t="s">
        <v>54</v>
      </c>
      <c r="E4" s="18">
        <f>'Počty registrovaných'!E16</f>
        <v>16</v>
      </c>
      <c r="F4" s="26">
        <f>E4*20/E16</f>
        <v>1.1594202898550725</v>
      </c>
      <c r="G4" s="27">
        <f t="shared" si="0"/>
        <v>1</v>
      </c>
    </row>
    <row r="5" spans="1:7" x14ac:dyDescent="0.25">
      <c r="A5" s="16">
        <v>14</v>
      </c>
      <c r="B5" t="s">
        <v>12</v>
      </c>
      <c r="C5" t="s">
        <v>13</v>
      </c>
      <c r="D5" s="25" t="s">
        <v>54</v>
      </c>
      <c r="E5" s="18">
        <f>'Počty registrovaných'!E21</f>
        <v>15</v>
      </c>
      <c r="F5" s="26">
        <f>E5*20/E16</f>
        <v>1.0869565217391304</v>
      </c>
      <c r="G5" s="27">
        <f t="shared" si="0"/>
        <v>1</v>
      </c>
    </row>
    <row r="6" spans="1:7" x14ac:dyDescent="0.25">
      <c r="A6" s="16">
        <v>15</v>
      </c>
      <c r="B6" t="s">
        <v>14</v>
      </c>
      <c r="C6" t="s">
        <v>15</v>
      </c>
      <c r="D6" s="25" t="s">
        <v>54</v>
      </c>
      <c r="E6" s="18">
        <f>'Počty registrovaných'!E26</f>
        <v>1</v>
      </c>
      <c r="F6" s="26">
        <f>E6*20/E16</f>
        <v>7.2463768115942032E-2</v>
      </c>
      <c r="G6" s="27">
        <v>1</v>
      </c>
    </row>
    <row r="7" spans="1:7" x14ac:dyDescent="0.25">
      <c r="A7" s="16">
        <v>16</v>
      </c>
      <c r="B7" t="s">
        <v>16</v>
      </c>
      <c r="C7" t="s">
        <v>17</v>
      </c>
      <c r="D7" s="25" t="s">
        <v>54</v>
      </c>
      <c r="E7" s="18">
        <f>'Počty registrovaných'!E31</f>
        <v>7</v>
      </c>
      <c r="F7" s="26">
        <f>E7*20/E16</f>
        <v>0.50724637681159424</v>
      </c>
      <c r="G7" s="27">
        <f t="shared" si="0"/>
        <v>1</v>
      </c>
    </row>
    <row r="8" spans="1:7" x14ac:dyDescent="0.25">
      <c r="A8" s="16">
        <v>17</v>
      </c>
      <c r="B8" t="s">
        <v>18</v>
      </c>
      <c r="C8" t="s">
        <v>19</v>
      </c>
      <c r="D8" s="25" t="s">
        <v>54</v>
      </c>
      <c r="E8" s="18">
        <f>'Počty registrovaných'!E36</f>
        <v>25</v>
      </c>
      <c r="F8" s="26">
        <f>E8*20/E16</f>
        <v>1.8115942028985508</v>
      </c>
      <c r="G8" s="27">
        <f t="shared" si="0"/>
        <v>2</v>
      </c>
    </row>
    <row r="9" spans="1:7" x14ac:dyDescent="0.25">
      <c r="A9" s="16">
        <v>18</v>
      </c>
      <c r="B9" t="s">
        <v>20</v>
      </c>
      <c r="C9" t="s">
        <v>21</v>
      </c>
      <c r="D9" s="25" t="s">
        <v>54</v>
      </c>
      <c r="E9" s="18">
        <f>'Počty registrovaných'!E41</f>
        <v>16</v>
      </c>
      <c r="F9" s="26">
        <f>E9*20/E16</f>
        <v>1.1594202898550725</v>
      </c>
      <c r="G9" s="27">
        <f t="shared" si="0"/>
        <v>1</v>
      </c>
    </row>
    <row r="10" spans="1:7" x14ac:dyDescent="0.25">
      <c r="A10" s="16">
        <v>19</v>
      </c>
      <c r="B10" t="s">
        <v>22</v>
      </c>
      <c r="C10" t="s">
        <v>23</v>
      </c>
      <c r="D10" s="25" t="s">
        <v>54</v>
      </c>
      <c r="E10" s="18">
        <f>'Počty registrovaných'!E46</f>
        <v>13</v>
      </c>
      <c r="F10" s="26">
        <f>E10*20/E16</f>
        <v>0.94202898550724634</v>
      </c>
      <c r="G10" s="27">
        <f t="shared" si="0"/>
        <v>1</v>
      </c>
    </row>
    <row r="11" spans="1:7" x14ac:dyDescent="0.25">
      <c r="A11" s="16">
        <v>21</v>
      </c>
      <c r="B11" t="s">
        <v>24</v>
      </c>
      <c r="C11" t="s">
        <v>25</v>
      </c>
      <c r="D11" s="25" t="s">
        <v>54</v>
      </c>
      <c r="E11" s="18">
        <f>'Počty registrovaných'!E51</f>
        <v>8</v>
      </c>
      <c r="F11" s="26">
        <f>E11*20/E16</f>
        <v>0.57971014492753625</v>
      </c>
      <c r="G11" s="27">
        <f t="shared" si="0"/>
        <v>1</v>
      </c>
    </row>
    <row r="12" spans="1:7" x14ac:dyDescent="0.25">
      <c r="A12" s="16">
        <v>22</v>
      </c>
      <c r="B12" t="s">
        <v>26</v>
      </c>
      <c r="C12" t="s">
        <v>27</v>
      </c>
      <c r="D12" s="25" t="s">
        <v>54</v>
      </c>
      <c r="E12" s="18">
        <f>'Počty registrovaných'!E56</f>
        <v>15</v>
      </c>
      <c r="F12" s="26">
        <f>E12*20/E16</f>
        <v>1.0869565217391304</v>
      </c>
      <c r="G12" s="27">
        <f t="shared" si="0"/>
        <v>1</v>
      </c>
    </row>
    <row r="13" spans="1:7" x14ac:dyDescent="0.25">
      <c r="A13" s="16">
        <v>23</v>
      </c>
      <c r="B13" t="s">
        <v>28</v>
      </c>
      <c r="C13" t="s">
        <v>29</v>
      </c>
      <c r="D13" s="25" t="s">
        <v>54</v>
      </c>
      <c r="E13" s="18">
        <f>'Počty registrovaných'!E61</f>
        <v>21</v>
      </c>
      <c r="F13" s="26">
        <f>E13*20/E16</f>
        <v>1.5217391304347827</v>
      </c>
      <c r="G13" s="27">
        <f t="shared" si="0"/>
        <v>2</v>
      </c>
    </row>
    <row r="14" spans="1:7" x14ac:dyDescent="0.25">
      <c r="A14" s="16">
        <v>24</v>
      </c>
      <c r="B14" t="s">
        <v>30</v>
      </c>
      <c r="C14" t="s">
        <v>31</v>
      </c>
      <c r="D14" s="25" t="s">
        <v>54</v>
      </c>
      <c r="E14" s="18">
        <f>'Počty registrovaných'!E66</f>
        <v>9</v>
      </c>
      <c r="F14" s="26">
        <f>E14*20/E16</f>
        <v>0.65217391304347827</v>
      </c>
      <c r="G14" s="27">
        <f t="shared" si="0"/>
        <v>1</v>
      </c>
    </row>
    <row r="15" spans="1:7" x14ac:dyDescent="0.25">
      <c r="A15" s="16">
        <v>25</v>
      </c>
      <c r="B15" t="s">
        <v>32</v>
      </c>
      <c r="C15" t="s">
        <v>33</v>
      </c>
      <c r="D15" s="25" t="s">
        <v>54</v>
      </c>
      <c r="E15" s="18">
        <f>'Počty registrovaných'!E71</f>
        <v>75</v>
      </c>
      <c r="F15" s="26">
        <f>E15*20/E16</f>
        <v>5.4347826086956523</v>
      </c>
      <c r="G15" s="27">
        <f t="shared" si="0"/>
        <v>5</v>
      </c>
    </row>
    <row r="16" spans="1:7" x14ac:dyDescent="0.25">
      <c r="C16" s="22" t="s">
        <v>44</v>
      </c>
      <c r="E16" s="18">
        <f>SUM(E2:E15)</f>
        <v>276</v>
      </c>
      <c r="F16" s="19">
        <f>SUM(F2:F15)</f>
        <v>20</v>
      </c>
      <c r="G16" s="20">
        <f>SUM(G2:G15)</f>
        <v>22</v>
      </c>
    </row>
    <row r="25" spans="4:5" x14ac:dyDescent="0.25">
      <c r="E25" s="28"/>
    </row>
    <row r="26" spans="4:5" x14ac:dyDescent="0.25">
      <c r="D26" t="s">
        <v>45</v>
      </c>
    </row>
  </sheetData>
  <sheetProtection selectLockedCells="1" selectUnlockedCells="1"/>
  <sortState xmlns:xlrd2="http://schemas.microsoft.com/office/spreadsheetml/2017/richdata2" ref="A2:G15">
    <sortCondition ref="A2"/>
  </sortState>
  <pageMargins left="0.78750000000000009" right="0.78750000000000009" top="1.0527777777777778" bottom="1.0527777777777778" header="0.78750000000000009" footer="0.78750000000000009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Počty registrovaných</vt:lpstr>
      <vt:lpstr>D14</vt:lpstr>
      <vt:lpstr>D12</vt:lpstr>
      <vt:lpstr>D10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Hadraba</dc:creator>
  <cp:lastModifiedBy>Kateřina Šimáčková</cp:lastModifiedBy>
  <cp:revision>2</cp:revision>
  <dcterms:created xsi:type="dcterms:W3CDTF">2020-01-21T17:24:50Z</dcterms:created>
  <dcterms:modified xsi:type="dcterms:W3CDTF">2024-12-04T17:51:15Z</dcterms:modified>
</cp:coreProperties>
</file>