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nst\OneDrive\Dokumenty\chess\turnaje\2024\MČech 2024\dokumenty\"/>
    </mc:Choice>
  </mc:AlternateContent>
  <xr:revisionPtr revIDLastSave="0" documentId="13_ncr:1_{6E441B21-63E4-43C0-9C9E-0CF767060627}" xr6:coauthVersionLast="47" xr6:coauthVersionMax="47" xr10:uidLastSave="{00000000-0000-0000-0000-000000000000}"/>
  <bookViews>
    <workbookView xWindow="-110" yWindow="-110" windowWidth="25820" windowHeight="15500" activeTab="1" xr2:uid="{CF697DFA-ACAA-4A56-A208-F30CC235AAC1}"/>
  </bookViews>
  <sheets>
    <sheet name="Informace" sheetId="2" r:id="rId1"/>
    <sheet name="Formulář" sheetId="1" r:id="rId2"/>
  </sheets>
  <definedNames>
    <definedName name="typ_Depandance_FF">Formulář!$T$3:$X$3</definedName>
    <definedName name="typ_Hotelová_část_FF">Formulář!$T$2:$W$2</definedName>
    <definedName name="typ_Parkhotel">Formulář!$T$4:$X$4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" l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8" i="1"/>
  <c r="AE9" i="1" l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8" i="1"/>
  <c r="AA18" i="1"/>
  <c r="AA19" i="1"/>
  <c r="AA28" i="1"/>
  <c r="Z18" i="1"/>
  <c r="Z19" i="1"/>
  <c r="K19" i="1" s="1"/>
  <c r="Z27" i="1"/>
  <c r="U9" i="1"/>
  <c r="AA9" i="1" s="1"/>
  <c r="U10" i="1"/>
  <c r="Z10" i="1" s="1"/>
  <c r="U11" i="1"/>
  <c r="Z11" i="1" s="1"/>
  <c r="U12" i="1"/>
  <c r="AA12" i="1" s="1"/>
  <c r="U13" i="1"/>
  <c r="Z13" i="1" s="1"/>
  <c r="U14" i="1"/>
  <c r="Z14" i="1" s="1"/>
  <c r="U15" i="1"/>
  <c r="V15" i="1" s="1"/>
  <c r="U16" i="1"/>
  <c r="V16" i="1" s="1"/>
  <c r="U17" i="1"/>
  <c r="AA17" i="1" s="1"/>
  <c r="U18" i="1"/>
  <c r="U19" i="1"/>
  <c r="U20" i="1"/>
  <c r="U21" i="1"/>
  <c r="U22" i="1"/>
  <c r="AA22" i="1" s="1"/>
  <c r="U23" i="1"/>
  <c r="AA23" i="1" s="1"/>
  <c r="U24" i="1"/>
  <c r="AA24" i="1" s="1"/>
  <c r="U25" i="1"/>
  <c r="AA25" i="1" s="1"/>
  <c r="U26" i="1"/>
  <c r="AA26" i="1" s="1"/>
  <c r="U27" i="1"/>
  <c r="AA27" i="1" s="1"/>
  <c r="U28" i="1"/>
  <c r="Z28" i="1" s="1"/>
  <c r="U29" i="1"/>
  <c r="AA29" i="1" s="1"/>
  <c r="U30" i="1"/>
  <c r="U31" i="1"/>
  <c r="V31" i="1" s="1"/>
  <c r="U32" i="1"/>
  <c r="X32" i="1" s="1"/>
  <c r="U33" i="1"/>
  <c r="V33" i="1" s="1"/>
  <c r="U34" i="1"/>
  <c r="AA34" i="1" s="1"/>
  <c r="U35" i="1"/>
  <c r="AA35" i="1" s="1"/>
  <c r="U36" i="1"/>
  <c r="U37" i="1"/>
  <c r="U38" i="1"/>
  <c r="AA38" i="1" s="1"/>
  <c r="U39" i="1"/>
  <c r="AA39" i="1" s="1"/>
  <c r="U40" i="1"/>
  <c r="AA40" i="1" s="1"/>
  <c r="U41" i="1"/>
  <c r="AA41" i="1" s="1"/>
  <c r="U42" i="1"/>
  <c r="AA42" i="1" s="1"/>
  <c r="U8" i="1"/>
  <c r="Z8" i="1" s="1"/>
  <c r="T9" i="1"/>
  <c r="T10" i="1"/>
  <c r="T11" i="1"/>
  <c r="T12" i="1"/>
  <c r="T13" i="1"/>
  <c r="X13" i="1" s="1"/>
  <c r="T14" i="1"/>
  <c r="X14" i="1" s="1"/>
  <c r="T15" i="1"/>
  <c r="T16" i="1"/>
  <c r="T17" i="1"/>
  <c r="T18" i="1"/>
  <c r="V18" i="1" s="1"/>
  <c r="T19" i="1"/>
  <c r="T20" i="1"/>
  <c r="T21" i="1"/>
  <c r="T22" i="1"/>
  <c r="T23" i="1"/>
  <c r="T24" i="1"/>
  <c r="W24" i="1" s="1"/>
  <c r="T25" i="1"/>
  <c r="T26" i="1"/>
  <c r="T27" i="1"/>
  <c r="T28" i="1"/>
  <c r="V28" i="1" s="1"/>
  <c r="T29" i="1"/>
  <c r="X29" i="1" s="1"/>
  <c r="T30" i="1"/>
  <c r="X30" i="1" s="1"/>
  <c r="T31" i="1"/>
  <c r="T32" i="1"/>
  <c r="T33" i="1"/>
  <c r="T34" i="1"/>
  <c r="V34" i="1" s="1"/>
  <c r="T35" i="1"/>
  <c r="T36" i="1"/>
  <c r="T37" i="1"/>
  <c r="T38" i="1"/>
  <c r="T39" i="1"/>
  <c r="T40" i="1"/>
  <c r="X40" i="1" s="1"/>
  <c r="T41" i="1"/>
  <c r="T42" i="1"/>
  <c r="M44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8" i="1"/>
  <c r="V27" i="1" l="1"/>
  <c r="W30" i="1"/>
  <c r="K28" i="1"/>
  <c r="K27" i="1"/>
  <c r="AA15" i="1"/>
  <c r="V41" i="1"/>
  <c r="AA13" i="1"/>
  <c r="K13" i="1"/>
  <c r="Y40" i="1"/>
  <c r="W40" i="1"/>
  <c r="Y25" i="1"/>
  <c r="X25" i="1"/>
  <c r="W25" i="1"/>
  <c r="V25" i="1"/>
  <c r="AC25" i="1" s="1"/>
  <c r="L25" i="1" s="1"/>
  <c r="N25" i="1" s="1"/>
  <c r="Z35" i="1"/>
  <c r="K35" i="1" s="1"/>
  <c r="K18" i="1"/>
  <c r="Z17" i="1"/>
  <c r="K17" i="1" s="1"/>
  <c r="V38" i="1"/>
  <c r="Y24" i="1"/>
  <c r="Z16" i="1"/>
  <c r="X24" i="1"/>
  <c r="Z15" i="1"/>
  <c r="K15" i="1" s="1"/>
  <c r="AA16" i="1"/>
  <c r="Y29" i="1"/>
  <c r="V22" i="1"/>
  <c r="AA14" i="1"/>
  <c r="K14" i="1" s="1"/>
  <c r="Y30" i="1"/>
  <c r="V30" i="1"/>
  <c r="Z9" i="1"/>
  <c r="K9" i="1" s="1"/>
  <c r="Y42" i="1"/>
  <c r="W29" i="1"/>
  <c r="Z34" i="1"/>
  <c r="K34" i="1" s="1"/>
  <c r="X42" i="1"/>
  <c r="V29" i="1"/>
  <c r="Z33" i="1"/>
  <c r="W42" i="1"/>
  <c r="Y28" i="1"/>
  <c r="Z32" i="1"/>
  <c r="AA33" i="1"/>
  <c r="V14" i="1"/>
  <c r="W27" i="1"/>
  <c r="AC27" i="1" s="1"/>
  <c r="L27" i="1" s="1"/>
  <c r="N27" i="1" s="1"/>
  <c r="X37" i="1"/>
  <c r="V21" i="1"/>
  <c r="V42" i="1"/>
  <c r="Y26" i="1"/>
  <c r="Z31" i="1"/>
  <c r="K31" i="1" s="1"/>
  <c r="AA32" i="1"/>
  <c r="W33" i="1"/>
  <c r="Y17" i="1"/>
  <c r="W36" i="1"/>
  <c r="V20" i="1"/>
  <c r="Y41" i="1"/>
  <c r="X26" i="1"/>
  <c r="Z30" i="1"/>
  <c r="AA31" i="1"/>
  <c r="W16" i="1"/>
  <c r="AC16" i="1" s="1"/>
  <c r="L16" i="1" s="1"/>
  <c r="N16" i="1" s="1"/>
  <c r="V35" i="1"/>
  <c r="V19" i="1"/>
  <c r="X41" i="1"/>
  <c r="W26" i="1"/>
  <c r="Z29" i="1"/>
  <c r="K29" i="1" s="1"/>
  <c r="AA30" i="1"/>
  <c r="W15" i="1"/>
  <c r="Y34" i="1"/>
  <c r="W41" i="1"/>
  <c r="V26" i="1"/>
  <c r="Y18" i="1"/>
  <c r="V17" i="1"/>
  <c r="AA8" i="1"/>
  <c r="K8" i="1" s="1"/>
  <c r="Y33" i="1"/>
  <c r="Y21" i="1"/>
  <c r="X17" i="1"/>
  <c r="W17" i="1"/>
  <c r="X38" i="1"/>
  <c r="X34" i="1"/>
  <c r="X22" i="1"/>
  <c r="X18" i="1"/>
  <c r="Z37" i="1"/>
  <c r="Z21" i="1"/>
  <c r="AA37" i="1"/>
  <c r="AA21" i="1"/>
  <c r="W38" i="1"/>
  <c r="W34" i="1"/>
  <c r="W22" i="1"/>
  <c r="W18" i="1"/>
  <c r="Z36" i="1"/>
  <c r="Z20" i="1"/>
  <c r="AA36" i="1"/>
  <c r="AA20" i="1"/>
  <c r="X21" i="1"/>
  <c r="W37" i="1"/>
  <c r="Y20" i="1"/>
  <c r="X36" i="1"/>
  <c r="V36" i="1"/>
  <c r="V24" i="1"/>
  <c r="V9" i="1"/>
  <c r="Y39" i="1"/>
  <c r="Y35" i="1"/>
  <c r="Y31" i="1"/>
  <c r="Y27" i="1"/>
  <c r="Y23" i="1"/>
  <c r="Y19" i="1"/>
  <c r="Z42" i="1"/>
  <c r="K42" i="1" s="1"/>
  <c r="Z26" i="1"/>
  <c r="K26" i="1" s="1"/>
  <c r="Y37" i="1"/>
  <c r="V37" i="1"/>
  <c r="Y36" i="1"/>
  <c r="X28" i="1"/>
  <c r="X20" i="1"/>
  <c r="W32" i="1"/>
  <c r="W28" i="1"/>
  <c r="W20" i="1"/>
  <c r="W14" i="1"/>
  <c r="V40" i="1"/>
  <c r="V32" i="1"/>
  <c r="X39" i="1"/>
  <c r="X35" i="1"/>
  <c r="X31" i="1"/>
  <c r="X27" i="1"/>
  <c r="X23" i="1"/>
  <c r="X19" i="1"/>
  <c r="Z41" i="1"/>
  <c r="K41" i="1" s="1"/>
  <c r="Z25" i="1"/>
  <c r="K25" i="1" s="1"/>
  <c r="X33" i="1"/>
  <c r="W21" i="1"/>
  <c r="Y32" i="1"/>
  <c r="W39" i="1"/>
  <c r="W35" i="1"/>
  <c r="W31" i="1"/>
  <c r="W23" i="1"/>
  <c r="W19" i="1"/>
  <c r="Z40" i="1"/>
  <c r="K40" i="1" s="1"/>
  <c r="Z24" i="1"/>
  <c r="K24" i="1" s="1"/>
  <c r="V39" i="1"/>
  <c r="V23" i="1"/>
  <c r="Z39" i="1"/>
  <c r="K39" i="1" s="1"/>
  <c r="Z23" i="1"/>
  <c r="K23" i="1" s="1"/>
  <c r="Y38" i="1"/>
  <c r="Y22" i="1"/>
  <c r="Z38" i="1"/>
  <c r="K38" i="1" s="1"/>
  <c r="Z22" i="1"/>
  <c r="K22" i="1" s="1"/>
  <c r="V13" i="1"/>
  <c r="Y15" i="1"/>
  <c r="X15" i="1"/>
  <c r="Y14" i="1"/>
  <c r="W13" i="1"/>
  <c r="Y13" i="1"/>
  <c r="Y16" i="1"/>
  <c r="X16" i="1"/>
  <c r="V8" i="1"/>
  <c r="Z12" i="1"/>
  <c r="K12" i="1" s="1"/>
  <c r="V12" i="1"/>
  <c r="Y12" i="1"/>
  <c r="W12" i="1"/>
  <c r="X12" i="1"/>
  <c r="Y9" i="1"/>
  <c r="X9" i="1"/>
  <c r="W9" i="1"/>
  <c r="AA11" i="1"/>
  <c r="K11" i="1" s="1"/>
  <c r="AA10" i="1"/>
  <c r="K10" i="1" s="1"/>
  <c r="X11" i="1"/>
  <c r="V11" i="1"/>
  <c r="Y11" i="1"/>
  <c r="W11" i="1"/>
  <c r="V10" i="1"/>
  <c r="W10" i="1"/>
  <c r="Y10" i="1"/>
  <c r="X10" i="1"/>
  <c r="Y8" i="1"/>
  <c r="X8" i="1"/>
  <c r="W8" i="1"/>
  <c r="AC32" i="1" l="1"/>
  <c r="L32" i="1" s="1"/>
  <c r="N32" i="1" s="1"/>
  <c r="AC34" i="1"/>
  <c r="L34" i="1" s="1"/>
  <c r="N34" i="1" s="1"/>
  <c r="AC41" i="1"/>
  <c r="L41" i="1" s="1"/>
  <c r="N41" i="1" s="1"/>
  <c r="AC40" i="1"/>
  <c r="L40" i="1" s="1"/>
  <c r="N40" i="1" s="1"/>
  <c r="AC20" i="1"/>
  <c r="L20" i="1" s="1"/>
  <c r="N20" i="1" s="1"/>
  <c r="K33" i="1"/>
  <c r="AC26" i="1"/>
  <c r="L26" i="1" s="1"/>
  <c r="N26" i="1" s="1"/>
  <c r="AC29" i="1"/>
  <c r="L29" i="1" s="1"/>
  <c r="N29" i="1" s="1"/>
  <c r="AC31" i="1"/>
  <c r="L31" i="1" s="1"/>
  <c r="N31" i="1" s="1"/>
  <c r="AC28" i="1"/>
  <c r="L28" i="1" s="1"/>
  <c r="N28" i="1" s="1"/>
  <c r="AC33" i="1"/>
  <c r="L33" i="1" s="1"/>
  <c r="N33" i="1" s="1"/>
  <c r="AC15" i="1"/>
  <c r="L15" i="1" s="1"/>
  <c r="N15" i="1" s="1"/>
  <c r="AC11" i="1"/>
  <c r="L11" i="1" s="1"/>
  <c r="N11" i="1" s="1"/>
  <c r="AC13" i="1"/>
  <c r="L13" i="1" s="1"/>
  <c r="N13" i="1" s="1"/>
  <c r="AC21" i="1"/>
  <c r="L21" i="1" s="1"/>
  <c r="N21" i="1" s="1"/>
  <c r="AC30" i="1"/>
  <c r="L30" i="1" s="1"/>
  <c r="N30" i="1" s="1"/>
  <c r="AC24" i="1"/>
  <c r="L24" i="1" s="1"/>
  <c r="N24" i="1" s="1"/>
  <c r="AC35" i="1"/>
  <c r="L35" i="1" s="1"/>
  <c r="N35" i="1" s="1"/>
  <c r="AC23" i="1"/>
  <c r="L23" i="1" s="1"/>
  <c r="N23" i="1" s="1"/>
  <c r="AC14" i="1"/>
  <c r="L14" i="1" s="1"/>
  <c r="N14" i="1" s="1"/>
  <c r="AC36" i="1"/>
  <c r="L36" i="1" s="1"/>
  <c r="N36" i="1" s="1"/>
  <c r="AC38" i="1"/>
  <c r="L38" i="1" s="1"/>
  <c r="N38" i="1" s="1"/>
  <c r="AC42" i="1"/>
  <c r="L42" i="1" s="1"/>
  <c r="N42" i="1" s="1"/>
  <c r="AC37" i="1"/>
  <c r="L37" i="1" s="1"/>
  <c r="N37" i="1" s="1"/>
  <c r="AC19" i="1"/>
  <c r="L19" i="1" s="1"/>
  <c r="N19" i="1" s="1"/>
  <c r="AC39" i="1"/>
  <c r="L39" i="1" s="1"/>
  <c r="N39" i="1" s="1"/>
  <c r="K16" i="1"/>
  <c r="AC12" i="1"/>
  <c r="L12" i="1" s="1"/>
  <c r="N12" i="1" s="1"/>
  <c r="AC22" i="1"/>
  <c r="L22" i="1" s="1"/>
  <c r="N22" i="1" s="1"/>
  <c r="AC10" i="1"/>
  <c r="L10" i="1" s="1"/>
  <c r="N10" i="1" s="1"/>
  <c r="K30" i="1"/>
  <c r="K32" i="1"/>
  <c r="AC9" i="1"/>
  <c r="AC8" i="1"/>
  <c r="L8" i="1" s="1"/>
  <c r="L9" i="1"/>
  <c r="N9" i="1" s="1"/>
  <c r="AC18" i="1"/>
  <c r="L18" i="1" s="1"/>
  <c r="N18" i="1" s="1"/>
  <c r="AC17" i="1"/>
  <c r="L17" i="1" s="1"/>
  <c r="N17" i="1" s="1"/>
  <c r="K20" i="1"/>
  <c r="K36" i="1"/>
  <c r="K37" i="1"/>
  <c r="K21" i="1"/>
  <c r="N8" i="1" l="1"/>
  <c r="L44" i="1"/>
  <c r="N44" i="1" l="1"/>
</calcChain>
</file>

<file path=xl/sharedStrings.xml><?xml version="1.0" encoding="utf-8"?>
<sst xmlns="http://schemas.openxmlformats.org/spreadsheetml/2006/main" count="205" uniqueCount="133">
  <si>
    <t>Kategorie</t>
  </si>
  <si>
    <t>Vklad</t>
  </si>
  <si>
    <t>Adresa</t>
  </si>
  <si>
    <t>Datum narození</t>
  </si>
  <si>
    <t>Typ ubytování</t>
  </si>
  <si>
    <t>Vyberte ze seznamu</t>
  </si>
  <si>
    <t>Fakturační údaje</t>
  </si>
  <si>
    <t>DD.MM.RRRR</t>
  </si>
  <si>
    <t>Číslo OP (18+)</t>
  </si>
  <si>
    <t>pro potřeby hotelu</t>
  </si>
  <si>
    <t>Doplňující informace</t>
  </si>
  <si>
    <t>Velikost pokoje</t>
  </si>
  <si>
    <t>Počet nocí</t>
  </si>
  <si>
    <t>dodržet formát</t>
  </si>
  <si>
    <t>dítě(1);dospělý(0)</t>
  </si>
  <si>
    <t>oběd navíc</t>
  </si>
  <si>
    <t>součet</t>
  </si>
  <si>
    <t>Příplatek</t>
  </si>
  <si>
    <t>za volná lůžka</t>
  </si>
  <si>
    <t>Kontaktní osoba</t>
  </si>
  <si>
    <t>Vklad mistrovské turnaje</t>
  </si>
  <si>
    <t>Vklad OPEN</t>
  </si>
  <si>
    <t>Vysvětlivky k ubytování:</t>
  </si>
  <si>
    <t>Hotelová část hotelu Fit Fun</t>
  </si>
  <si>
    <t>nemá dvoulůžkové (2L) pokoje</t>
  </si>
  <si>
    <t>2L se obsazuje do třílůžkových pokojů s příplatkem za volné lůžko</t>
  </si>
  <si>
    <t>Neobsazená lůžka</t>
  </si>
  <si>
    <t>Na hotelové části 250,-/lůžko/noc</t>
  </si>
  <si>
    <t>na depandanci nebo parkhotelu 150,-/lůžko/noc</t>
  </si>
  <si>
    <t>neobsazené lůžko se účtuje též u 4-5L pokojů se dvěma ložnicemi při obsazení menším počtem osob</t>
  </si>
  <si>
    <t>Pobyt na 7 nocí</t>
  </si>
  <si>
    <t>Pobyt na 8 nocí</t>
  </si>
  <si>
    <t>Jednolůžkové pokoje a další výjimky</t>
  </si>
  <si>
    <t>1L pokoji ani jeden z hotelů nedisponuje, upřednostníme vedoucí větších výprav, vždy s příplatkem za volné lůžko</t>
  </si>
  <si>
    <t>Mistrovství Čech do 16 let 2024 + FIDE OPEN</t>
  </si>
  <si>
    <t>26. října – 2. listopadu 2024</t>
  </si>
  <si>
    <t>Hotelová část FF</t>
  </si>
  <si>
    <t>Depandance FF</t>
  </si>
  <si>
    <t>Parkhotel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</si>
  <si>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</si>
  <si>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</si>
  <si>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</si>
  <si>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</si>
  <si>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</si>
  <si>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</si>
  <si>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</si>
  <si>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</si>
  <si>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</si>
  <si>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</si>
  <si>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</si>
  <si>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</si>
  <si>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</si>
  <si>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</si>
  <si>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</si>
  <si>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</si>
  <si>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</si>
  <si>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</si>
  <si>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</si>
  <si>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</si>
  <si>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</si>
  <si>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</si>
  <si>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</si>
  <si>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</si>
  <si>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</si>
  <si>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</si>
  <si>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</si>
  <si>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</si>
  <si>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</si>
  <si>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</si>
  <si>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</si>
  <si>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</si>
  <si>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</si>
  <si>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</si>
  <si>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</si>
  <si>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dvoulůžkový s příplatkem za volné lůžko</t>
  </si>
  <si>
    <t>jednolůžkový</t>
  </si>
  <si>
    <t>dvoulůžkový</t>
  </si>
  <si>
    <t>třílůžkový</t>
  </si>
  <si>
    <t>čtyřlůžkový</t>
  </si>
  <si>
    <t>pětilůžkový</t>
  </si>
  <si>
    <t>Vyberte částku</t>
  </si>
  <si>
    <t>Cena ubytování</t>
  </si>
  <si>
    <t>Finální cena:</t>
  </si>
  <si>
    <r>
      <t xml:space="preserve">Hráči z Listiny talentů </t>
    </r>
    <r>
      <rPr>
        <b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ŠSČR na MČech vklad neplatí</t>
    </r>
  </si>
  <si>
    <t>typ A/B</t>
  </si>
  <si>
    <t>dosp. A</t>
  </si>
  <si>
    <t>dítě A</t>
  </si>
  <si>
    <t>dosp. B</t>
  </si>
  <si>
    <t>dítě B</t>
  </si>
  <si>
    <t xml:space="preserve">příplatek A </t>
  </si>
  <si>
    <t>příplatek B</t>
  </si>
  <si>
    <t>odhad ceny</t>
  </si>
  <si>
    <t>Konečná cena</t>
  </si>
  <si>
    <r>
      <rPr>
        <b/>
        <sz val="11"/>
        <color theme="1"/>
        <rFont val="Calibri"/>
        <family val="2"/>
        <charset val="238"/>
        <scheme val="minor"/>
      </rPr>
      <t xml:space="preserve">Ubytovaní </t>
    </r>
    <r>
      <rPr>
        <sz val="11"/>
        <color theme="1"/>
        <rFont val="Calibri"/>
        <family val="2"/>
        <charset val="238"/>
        <scheme val="minor"/>
      </rPr>
      <t xml:space="preserve">prostřednictvím pořadatele získají slevu </t>
    </r>
    <r>
      <rPr>
        <b/>
        <sz val="11"/>
        <color theme="1"/>
        <rFont val="Calibri"/>
        <family val="2"/>
        <charset val="238"/>
        <scheme val="minor"/>
      </rPr>
      <t>500 Kč</t>
    </r>
  </si>
  <si>
    <r>
      <rPr>
        <b/>
        <sz val="11"/>
        <color theme="1"/>
        <rFont val="Calibri"/>
        <family val="2"/>
        <charset val="238"/>
        <scheme val="minor"/>
      </rPr>
      <t>P</t>
    </r>
    <r>
      <rPr>
        <sz val="11"/>
        <color theme="1"/>
        <rFont val="Calibri"/>
        <family val="2"/>
        <charset val="238"/>
        <scheme val="minor"/>
      </rPr>
      <t xml:space="preserve">římo </t>
    </r>
    <r>
      <rPr>
        <b/>
        <sz val="11"/>
        <color theme="1"/>
        <rFont val="Calibri"/>
        <family val="2"/>
        <charset val="238"/>
        <scheme val="minor"/>
      </rPr>
      <t>p</t>
    </r>
    <r>
      <rPr>
        <sz val="11"/>
        <color theme="1"/>
        <rFont val="Calibri"/>
        <family val="2"/>
        <charset val="238"/>
        <scheme val="minor"/>
      </rPr>
      <t xml:space="preserve">ostupující a </t>
    </r>
    <r>
      <rPr>
        <b/>
        <sz val="11"/>
        <color theme="1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 xml:space="preserve">rajští </t>
    </r>
    <r>
      <rPr>
        <b/>
        <sz val="11"/>
        <color theme="1"/>
        <rFont val="Calibri"/>
        <family val="2"/>
        <charset val="238"/>
        <scheme val="minor"/>
      </rPr>
      <t>p</t>
    </r>
    <r>
      <rPr>
        <sz val="11"/>
        <color theme="1"/>
        <rFont val="Calibri"/>
        <family val="2"/>
        <charset val="238"/>
        <scheme val="minor"/>
      </rPr>
      <t xml:space="preserve">řeborníci (chlapci) </t>
    </r>
    <r>
      <rPr>
        <b/>
        <sz val="11"/>
        <color theme="1"/>
        <rFont val="Calibri"/>
        <family val="2"/>
        <charset val="238"/>
        <scheme val="minor"/>
      </rPr>
      <t>1150 Kč</t>
    </r>
  </si>
  <si>
    <r>
      <rPr>
        <b/>
        <sz val="11"/>
        <color theme="1"/>
        <rFont val="Calibri"/>
        <family val="2"/>
        <charset val="238"/>
        <scheme val="minor"/>
      </rPr>
      <t>Základní vklad</t>
    </r>
    <r>
      <rPr>
        <sz val="11"/>
        <color theme="1"/>
        <rFont val="Calibri"/>
        <family val="2"/>
        <charset val="238"/>
        <scheme val="minor"/>
      </rPr>
      <t xml:space="preserve"> ve všech mistrovských turnajích činí </t>
    </r>
    <r>
      <rPr>
        <b/>
        <sz val="11"/>
        <color theme="1"/>
        <rFont val="Calibri"/>
        <family val="2"/>
        <charset val="238"/>
        <scheme val="minor"/>
      </rPr>
      <t>1400 Kč</t>
    </r>
  </si>
  <si>
    <r>
      <rPr>
        <b/>
        <sz val="11"/>
        <color theme="1"/>
        <rFont val="Calibri"/>
        <family val="2"/>
        <charset val="238"/>
        <scheme val="minor"/>
      </rPr>
      <t>Základní vklad</t>
    </r>
    <r>
      <rPr>
        <sz val="11"/>
        <color theme="1"/>
        <rFont val="Calibri"/>
        <family val="2"/>
        <charset val="238"/>
        <scheme val="minor"/>
      </rPr>
      <t xml:space="preserve"> ve FIDE OPENu činí </t>
    </r>
    <r>
      <rPr>
        <b/>
        <sz val="11"/>
        <color theme="1"/>
        <rFont val="Calibri"/>
        <family val="2"/>
        <charset val="238"/>
        <scheme val="minor"/>
      </rPr>
      <t>1400 Kč</t>
    </r>
  </si>
  <si>
    <r>
      <t xml:space="preserve">Hráči s ELO FIDE </t>
    </r>
    <r>
      <rPr>
        <b/>
        <sz val="11"/>
        <color theme="1"/>
        <rFont val="Calibri"/>
        <family val="2"/>
        <charset val="238"/>
        <scheme val="minor"/>
      </rPr>
      <t>nad 2299</t>
    </r>
    <r>
      <rPr>
        <sz val="11"/>
        <color theme="1"/>
        <rFont val="Calibri"/>
        <family val="2"/>
        <charset val="238"/>
        <scheme val="minor"/>
      </rPr>
      <t xml:space="preserve"> získají slevu </t>
    </r>
    <r>
      <rPr>
        <b/>
        <sz val="11"/>
        <color theme="1"/>
        <rFont val="Calibri"/>
        <family val="2"/>
        <charset val="238"/>
        <scheme val="minor"/>
      </rPr>
      <t>500 Kč</t>
    </r>
  </si>
  <si>
    <r>
      <t xml:space="preserve">Hráči z </t>
    </r>
    <r>
      <rPr>
        <b/>
        <sz val="11"/>
        <color theme="1"/>
        <rFont val="Calibri"/>
        <family val="2"/>
        <charset val="238"/>
        <scheme val="minor"/>
      </rPr>
      <t>LT ŠSČR</t>
    </r>
    <r>
      <rPr>
        <sz val="11"/>
        <color theme="1"/>
        <rFont val="Calibri"/>
        <family val="2"/>
        <charset val="238"/>
        <scheme val="minor"/>
      </rPr>
      <t xml:space="preserve">  hradí </t>
    </r>
    <r>
      <rPr>
        <b/>
        <sz val="11"/>
        <color theme="1"/>
        <rFont val="Calibri"/>
        <family val="2"/>
        <charset val="238"/>
        <scheme val="minor"/>
      </rPr>
      <t>300 Kč</t>
    </r>
    <r>
      <rPr>
        <sz val="11"/>
        <color theme="1"/>
        <rFont val="Calibri"/>
        <family val="2"/>
        <charset val="238"/>
        <scheme val="minor"/>
      </rPr>
      <t xml:space="preserve"> bez možnosti dalších slev</t>
    </r>
  </si>
  <si>
    <r>
      <rPr>
        <b/>
        <sz val="11"/>
        <color theme="1"/>
        <rFont val="Calibri"/>
        <family val="2"/>
        <charset val="238"/>
        <scheme val="minor"/>
      </rPr>
      <t>Ubytovaní</t>
    </r>
    <r>
      <rPr>
        <sz val="11"/>
        <color theme="1"/>
        <rFont val="Calibri"/>
        <family val="2"/>
        <charset val="238"/>
        <scheme val="minor"/>
      </rPr>
      <t xml:space="preserve"> prostřednictvím pořadatele získají slevu </t>
    </r>
    <r>
      <rPr>
        <b/>
        <sz val="11"/>
        <color theme="1"/>
        <rFont val="Calibri"/>
        <family val="2"/>
        <charset val="238"/>
        <scheme val="minor"/>
      </rPr>
      <t>500 Kč</t>
    </r>
  </si>
  <si>
    <r>
      <t xml:space="preserve">Hráči </t>
    </r>
    <r>
      <rPr>
        <b/>
        <sz val="11"/>
        <color theme="1"/>
        <rFont val="Calibri"/>
        <family val="2"/>
        <charset val="238"/>
        <scheme val="minor"/>
      </rPr>
      <t>bez platné registrace</t>
    </r>
    <r>
      <rPr>
        <sz val="11"/>
        <color theme="1"/>
        <rFont val="Calibri"/>
        <family val="2"/>
        <charset val="238"/>
        <scheme val="minor"/>
      </rPr>
      <t xml:space="preserve"> ŠSČR uhradí příplatek</t>
    </r>
    <r>
      <rPr>
        <b/>
        <sz val="11"/>
        <color theme="1"/>
        <rFont val="Calibri"/>
        <family val="2"/>
        <charset val="238"/>
        <scheme val="minor"/>
      </rPr>
      <t xml:space="preserve"> 300 Kč</t>
    </r>
  </si>
  <si>
    <t>Suma vkladů:</t>
  </si>
  <si>
    <t>Cena ubytování:</t>
  </si>
  <si>
    <r>
      <t xml:space="preserve">Cena obědů pro </t>
    </r>
    <r>
      <rPr>
        <b/>
        <sz val="11"/>
        <rFont val="Calibri"/>
        <family val="2"/>
        <charset val="238"/>
        <scheme val="minor"/>
      </rPr>
      <t>neubytované</t>
    </r>
    <r>
      <rPr>
        <sz val="11"/>
        <rFont val="Calibri"/>
        <family val="2"/>
        <charset val="238"/>
        <scheme val="minor"/>
      </rPr>
      <t xml:space="preserve">: </t>
    </r>
    <r>
      <rPr>
        <b/>
        <sz val="11"/>
        <rFont val="Calibri"/>
        <family val="2"/>
        <charset val="238"/>
        <scheme val="minor"/>
      </rPr>
      <t>200/290</t>
    </r>
    <r>
      <rPr>
        <sz val="11"/>
        <rFont val="Calibri"/>
        <family val="2"/>
        <charset val="238"/>
        <scheme val="minor"/>
      </rPr>
      <t xml:space="preserve"> (dítě/dosp.)</t>
    </r>
  </si>
  <si>
    <r>
      <t xml:space="preserve">- cena obědů pro </t>
    </r>
    <r>
      <rPr>
        <b/>
        <sz val="11"/>
        <rFont val="Calibri"/>
        <family val="2"/>
        <charset val="238"/>
        <scheme val="minor"/>
      </rPr>
      <t>ubytované</t>
    </r>
    <r>
      <rPr>
        <sz val="11"/>
        <rFont val="Calibri"/>
        <family val="2"/>
        <charset val="238"/>
        <scheme val="minor"/>
      </rPr>
      <t xml:space="preserve">: </t>
    </r>
    <r>
      <rPr>
        <b/>
        <sz val="11"/>
        <rFont val="Calibri"/>
        <family val="2"/>
        <charset val="238"/>
        <scheme val="minor"/>
      </rPr>
      <t>200/250</t>
    </r>
    <r>
      <rPr>
        <sz val="11"/>
        <rFont val="Calibri"/>
        <family val="2"/>
        <charset val="238"/>
        <scheme val="minor"/>
      </rPr>
      <t xml:space="preserve"> (dítě/dosp.)</t>
    </r>
  </si>
  <si>
    <t>Příjmení a jméno</t>
  </si>
  <si>
    <t>Parkování</t>
  </si>
  <si>
    <t>Ubytování ve FF anebo na Parkhotelu mají parkování zdarma</t>
  </si>
  <si>
    <t>Neubytovaní hráči mají ve vkladu zahrnuto parkování na dobu turnaje.</t>
  </si>
  <si>
    <t>Neubytovaní a nehrající platí poplatek 150,-Kč/den.</t>
  </si>
  <si>
    <t>- úvest RZ, telefon, jméno řidiče do formuláře</t>
  </si>
  <si>
    <t>Vozidlo 1</t>
  </si>
  <si>
    <t>RZ:</t>
  </si>
  <si>
    <t>telefon:</t>
  </si>
  <si>
    <t>jméno řidiče:</t>
  </si>
  <si>
    <t>Vozidlo 2</t>
  </si>
  <si>
    <t>Vozidlo 3</t>
  </si>
  <si>
    <t>Vozidlo 4</t>
  </si>
  <si>
    <t>Vozidlo 5</t>
  </si>
  <si>
    <t>Vozidlo 6</t>
  </si>
  <si>
    <t>Vozidlo 7</t>
  </si>
  <si>
    <t>Vozidlo 8</t>
  </si>
  <si>
    <t>Vozidlo 9</t>
  </si>
  <si>
    <t>Vyberte ano × ne</t>
  </si>
  <si>
    <t>Přerušované pobyty a jiné výjimky po mailové domluvě</t>
  </si>
  <si>
    <t>Poslední oběd 2.11. objednávají jen hosté ubytovaní na 7 nocí</t>
  </si>
  <si>
    <t>prodloužená první večeře v pátek 25.10. do 21:00 hodin</t>
  </si>
  <si>
    <t>domluva možná telefonicky či emailem: 605 837 898 či janstich98@seznam.cz</t>
  </si>
  <si>
    <t>začíná večeří v pátek 25.10.2024       končí obědem v sobotu 02.11.2024     (8× plná penze)</t>
  </si>
  <si>
    <t>začíná obědem v sobotu 26.10.2024             končí snídaní v sobotu 02.11.2024         (7× plná penze)</t>
  </si>
  <si>
    <t xml:space="preserve">je možné doobjednat oběd v sobotu 02.11.2024            </t>
  </si>
  <si>
    <t>Poslední oběd (2.11.)</t>
  </si>
  <si>
    <t>Info k ubytování (viz. list informace)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</si>
</sst>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0"/>
      <color theme="4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36"/>
      <color theme="4"/>
      <name val="Calibri"/>
      <family val="2"/>
      <charset val="238"/>
      <scheme val="minor"/>
    </font>
    <font>
      <sz val="12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2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C00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Alignment="1">
      <alignment vertical="center" wrapText="1"/>
    </xf>
    <xf numFmtId="0" fontId="0" fillId="0" borderId="0" xfId="0" applyBorder="1"/>
    <xf numFmtId="0" fontId="0" fillId="0" borderId="51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0" xfId="0" applyBorder="1" applyAlignment="1"/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left" indent="2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0" xfId="0" applyFont="1" applyAlignment="1" applyProtection="1">
      <alignment horizontal="right"/>
      <protection locked="0"/>
    </xf>
    <xf numFmtId="49" fontId="0" fillId="0" borderId="31" xfId="0" applyNumberFormat="1" applyFont="1" applyFill="1" applyBorder="1" applyAlignment="1" applyProtection="1">
      <alignment horizontal="center"/>
      <protection locked="0"/>
    </xf>
    <xf numFmtId="0" fontId="0" fillId="0" borderId="31" xfId="0" applyFont="1" applyFill="1" applyBorder="1" applyProtection="1">
      <protection locked="0"/>
    </xf>
    <xf numFmtId="164" fontId="0" fillId="0" borderId="31" xfId="0" applyNumberFormat="1" applyFont="1" applyFill="1" applyBorder="1" applyProtection="1">
      <protection locked="0"/>
    </xf>
    <xf numFmtId="49" fontId="0" fillId="4" borderId="8" xfId="0" applyNumberFormat="1" applyFont="1" applyFill="1" applyBorder="1" applyAlignment="1" applyProtection="1">
      <alignment horizontal="center"/>
      <protection locked="0"/>
    </xf>
    <xf numFmtId="0" fontId="0" fillId="4" borderId="8" xfId="0" applyFont="1" applyFill="1" applyBorder="1" applyProtection="1">
      <protection locked="0"/>
    </xf>
    <xf numFmtId="164" fontId="0" fillId="4" borderId="8" xfId="0" applyNumberFormat="1" applyFont="1" applyFill="1" applyBorder="1" applyProtection="1">
      <protection locked="0"/>
    </xf>
    <xf numFmtId="49" fontId="0" fillId="0" borderId="8" xfId="0" applyNumberFormat="1" applyFont="1" applyFill="1" applyBorder="1" applyAlignment="1" applyProtection="1">
      <alignment horizontal="center"/>
      <protection locked="0"/>
    </xf>
    <xf numFmtId="0" fontId="0" fillId="0" borderId="8" xfId="0" applyFont="1" applyFill="1" applyBorder="1" applyProtection="1">
      <protection locked="0"/>
    </xf>
    <xf numFmtId="164" fontId="0" fillId="0" borderId="8" xfId="0" applyNumberFormat="1" applyFont="1" applyFill="1" applyBorder="1" applyProtection="1">
      <protection locked="0"/>
    </xf>
    <xf numFmtId="49" fontId="0" fillId="0" borderId="10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Fill="1" applyBorder="1" applyProtection="1">
      <protection locked="0"/>
    </xf>
    <xf numFmtId="164" fontId="0" fillId="0" borderId="10" xfId="0" applyNumberFormat="1" applyFont="1" applyFill="1" applyBorder="1" applyProtection="1">
      <protection locked="0"/>
    </xf>
    <xf numFmtId="0" fontId="0" fillId="0" borderId="0" xfId="0" applyFont="1" applyProtection="1">
      <protection locked="0"/>
    </xf>
    <xf numFmtId="0" fontId="0" fillId="0" borderId="11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32" xfId="0" applyFont="1" applyBorder="1" applyProtection="1">
      <protection locked="0"/>
    </xf>
    <xf numFmtId="0" fontId="0" fillId="4" borderId="14" xfId="0" applyFont="1" applyFill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34" xfId="0" applyFont="1" applyBorder="1" applyProtection="1">
      <protection locked="0"/>
    </xf>
    <xf numFmtId="0" fontId="1" fillId="0" borderId="17" xfId="0" applyFont="1" applyBorder="1" applyAlignment="1" applyProtection="1">
      <alignment horizontal="right"/>
      <protection locked="0"/>
    </xf>
    <xf numFmtId="0" fontId="1" fillId="4" borderId="36" xfId="0" applyFont="1" applyFill="1" applyBorder="1" applyAlignment="1" applyProtection="1">
      <alignment horizontal="right"/>
      <protection locked="0"/>
    </xf>
    <xf numFmtId="0" fontId="1" fillId="0" borderId="36" xfId="0" applyFont="1" applyBorder="1" applyAlignment="1" applyProtection="1">
      <alignment horizontal="right"/>
      <protection locked="0"/>
    </xf>
    <xf numFmtId="0" fontId="1" fillId="0" borderId="37" xfId="0" applyFont="1" applyBorder="1" applyAlignment="1" applyProtection="1">
      <alignment horizontal="right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11" fillId="0" borderId="0" xfId="0" applyFont="1" applyFill="1" applyBorder="1" applyAlignment="1" applyProtection="1">
      <alignment horizontal="left" indent="2"/>
    </xf>
    <xf numFmtId="0" fontId="11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11" fillId="0" borderId="0" xfId="0" applyFont="1" applyProtection="1"/>
    <xf numFmtId="0" fontId="16" fillId="0" borderId="0" xfId="0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right"/>
      <protection locked="0"/>
    </xf>
    <xf numFmtId="0" fontId="17" fillId="0" borderId="11" xfId="0" applyFont="1" applyFill="1" applyBorder="1" applyAlignment="1" applyProtection="1">
      <alignment horizontal="right" vertical="center"/>
    </xf>
    <xf numFmtId="0" fontId="20" fillId="0" borderId="31" xfId="0" applyFont="1" applyFill="1" applyBorder="1" applyAlignment="1" applyProtection="1">
      <alignment horizontal="center" vertical="center"/>
      <protection locked="0"/>
    </xf>
    <xf numFmtId="0" fontId="20" fillId="0" borderId="31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center" vertical="center"/>
      <protection locked="0"/>
    </xf>
    <xf numFmtId="0" fontId="20" fillId="4" borderId="8" xfId="0" applyFont="1" applyFill="1" applyBorder="1" applyAlignment="1" applyProtection="1">
      <alignment horizontal="center" vertical="center"/>
    </xf>
    <xf numFmtId="0" fontId="20" fillId="0" borderId="8" xfId="0" applyFont="1" applyFill="1" applyBorder="1" applyAlignment="1" applyProtection="1">
      <alignment horizontal="center" vertical="center"/>
      <protection locked="0"/>
    </xf>
    <xf numFmtId="0" fontId="20" fillId="0" borderId="8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right"/>
    </xf>
    <xf numFmtId="0" fontId="13" fillId="5" borderId="11" xfId="0" applyFont="1" applyFill="1" applyBorder="1" applyAlignment="1" applyProtection="1">
      <alignment horizontal="center"/>
    </xf>
    <xf numFmtId="0" fontId="13" fillId="5" borderId="12" xfId="0" applyFont="1" applyFill="1" applyBorder="1" applyAlignment="1" applyProtection="1">
      <alignment horizontal="center"/>
    </xf>
    <xf numFmtId="0" fontId="13" fillId="5" borderId="13" xfId="0" applyFont="1" applyFill="1" applyBorder="1" applyAlignment="1" applyProtection="1">
      <alignment horizontal="center"/>
    </xf>
    <xf numFmtId="0" fontId="4" fillId="4" borderId="54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  <xf numFmtId="0" fontId="4" fillId="4" borderId="56" xfId="0" applyFont="1" applyFill="1" applyBorder="1" applyProtection="1"/>
    <xf numFmtId="0" fontId="6" fillId="3" borderId="59" xfId="0" applyFont="1" applyFill="1" applyBorder="1" applyAlignment="1" applyProtection="1">
      <alignment horizontal="center" vertical="center" wrapText="1"/>
    </xf>
    <xf numFmtId="0" fontId="0" fillId="3" borderId="38" xfId="0" applyFont="1" applyFill="1" applyBorder="1" applyAlignment="1" applyProtection="1">
      <alignment horizontal="center" vertical="center"/>
    </xf>
    <xf numFmtId="0" fontId="0" fillId="3" borderId="4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 applyProtection="1">
      <alignment horizontal="center" vertical="center"/>
      <protection locked="0"/>
    </xf>
    <xf numFmtId="0" fontId="18" fillId="4" borderId="39" xfId="0" applyFont="1" applyFill="1" applyBorder="1" applyAlignment="1" applyProtection="1">
      <alignment horizontal="center" vertical="center"/>
      <protection locked="0"/>
    </xf>
    <xf numFmtId="0" fontId="18" fillId="0" borderId="39" xfId="0" applyFont="1" applyFill="1" applyBorder="1" applyAlignment="1" applyProtection="1">
      <alignment horizontal="center" vertical="center"/>
      <protection locked="0"/>
    </xf>
    <xf numFmtId="0" fontId="18" fillId="4" borderId="22" xfId="0" applyFont="1" applyFill="1" applyBorder="1" applyAlignment="1" applyProtection="1">
      <alignment horizontal="center" vertical="center"/>
      <protection locked="0"/>
    </xf>
    <xf numFmtId="0" fontId="18" fillId="0" borderId="22" xfId="0" applyFont="1" applyFill="1" applyBorder="1" applyAlignment="1" applyProtection="1">
      <alignment horizontal="center" vertical="center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10" fillId="6" borderId="54" xfId="0" applyFont="1" applyFill="1" applyBorder="1" applyAlignment="1" applyProtection="1">
      <alignment horizontal="center"/>
    </xf>
    <xf numFmtId="0" fontId="21" fillId="6" borderId="56" xfId="0" applyFont="1" applyFill="1" applyBorder="1" applyAlignment="1" applyProtection="1">
      <alignment horizontal="center"/>
    </xf>
    <xf numFmtId="0" fontId="14" fillId="4" borderId="12" xfId="0" applyFont="1" applyFill="1" applyBorder="1" applyAlignment="1" applyProtection="1">
      <alignment horizontal="center"/>
    </xf>
    <xf numFmtId="0" fontId="18" fillId="0" borderId="43" xfId="0" applyFont="1" applyFill="1" applyBorder="1" applyAlignment="1" applyProtection="1">
      <alignment horizontal="center" vertical="center"/>
      <protection locked="0"/>
    </xf>
    <xf numFmtId="0" fontId="18" fillId="0" borderId="44" xfId="0" applyFont="1" applyFill="1" applyBorder="1" applyAlignment="1" applyProtection="1">
      <alignment horizontal="center" vertical="center"/>
      <protection locked="0"/>
    </xf>
    <xf numFmtId="0" fontId="18" fillId="0" borderId="15" xfId="0" applyFont="1" applyFill="1" applyBorder="1" applyAlignment="1" applyProtection="1">
      <alignment horizontal="right" vertical="center"/>
    </xf>
    <xf numFmtId="0" fontId="10" fillId="6" borderId="15" xfId="0" applyFont="1" applyFill="1" applyBorder="1" applyAlignment="1" applyProtection="1">
      <alignment horizontal="center" vertical="center"/>
    </xf>
    <xf numFmtId="0" fontId="18" fillId="0" borderId="9" xfId="0" applyFont="1" applyFill="1" applyBorder="1" applyAlignment="1" applyProtection="1">
      <alignment horizontal="right" vertical="center"/>
    </xf>
    <xf numFmtId="0" fontId="21" fillId="6" borderId="43" xfId="0" applyFont="1" applyFill="1" applyBorder="1" applyAlignment="1" applyProtection="1">
      <alignment horizontal="center" vertical="center"/>
    </xf>
    <xf numFmtId="0" fontId="21" fillId="6" borderId="66" xfId="0" applyFont="1" applyFill="1" applyBorder="1" applyAlignment="1" applyProtection="1">
      <alignment horizontal="center" vertical="center"/>
    </xf>
    <xf numFmtId="0" fontId="20" fillId="0" borderId="67" xfId="0" applyFont="1" applyFill="1" applyBorder="1" applyAlignment="1" applyProtection="1">
      <alignment horizontal="center" vertical="center"/>
      <protection locked="0"/>
    </xf>
    <xf numFmtId="0" fontId="20" fillId="4" borderId="57" xfId="0" applyFont="1" applyFill="1" applyBorder="1" applyAlignment="1" applyProtection="1">
      <alignment horizontal="center" vertical="center"/>
      <protection locked="0"/>
    </xf>
    <xf numFmtId="0" fontId="20" fillId="0" borderId="57" xfId="0" applyFont="1" applyFill="1" applyBorder="1" applyAlignment="1" applyProtection="1">
      <alignment horizontal="center" vertical="center"/>
      <protection locked="0"/>
    </xf>
    <xf numFmtId="0" fontId="20" fillId="0" borderId="58" xfId="0" applyFont="1" applyFill="1" applyBorder="1" applyAlignment="1" applyProtection="1">
      <alignment horizontal="center" vertical="center"/>
      <protection locked="0"/>
    </xf>
    <xf numFmtId="0" fontId="20" fillId="2" borderId="17" xfId="0" applyFont="1" applyFill="1" applyBorder="1" applyAlignment="1" applyProtection="1">
      <alignment horizontal="center" vertical="center"/>
    </xf>
    <xf numFmtId="0" fontId="20" fillId="4" borderId="36" xfId="0" applyFont="1" applyFill="1" applyBorder="1" applyAlignment="1" applyProtection="1">
      <alignment horizontal="center" vertical="center"/>
    </xf>
    <xf numFmtId="0" fontId="20" fillId="2" borderId="36" xfId="0" applyFont="1" applyFill="1" applyBorder="1" applyAlignment="1" applyProtection="1">
      <alignment horizontal="center" vertical="center"/>
    </xf>
    <xf numFmtId="0" fontId="20" fillId="2" borderId="37" xfId="0" applyFont="1" applyFill="1" applyBorder="1" applyAlignment="1" applyProtection="1">
      <alignment horizontal="center" vertical="center"/>
    </xf>
    <xf numFmtId="0" fontId="20" fillId="0" borderId="30" xfId="0" applyFont="1" applyFill="1" applyBorder="1" applyAlignment="1" applyProtection="1">
      <alignment horizontal="center" vertical="center"/>
    </xf>
    <xf numFmtId="0" fontId="20" fillId="0" borderId="42" xfId="0" applyFont="1" applyFill="1" applyBorder="1" applyAlignment="1" applyProtection="1">
      <alignment horizontal="center" vertical="center"/>
      <protection locked="0"/>
    </xf>
    <xf numFmtId="0" fontId="20" fillId="4" borderId="15" xfId="0" applyFont="1" applyFill="1" applyBorder="1" applyAlignment="1" applyProtection="1">
      <alignment horizontal="center" vertical="center"/>
    </xf>
    <xf numFmtId="0" fontId="20" fillId="4" borderId="43" xfId="0" applyFont="1" applyFill="1" applyBorder="1" applyAlignment="1" applyProtection="1">
      <alignment horizontal="center" vertical="center"/>
      <protection locked="0"/>
    </xf>
    <xf numFmtId="0" fontId="20" fillId="0" borderId="15" xfId="0" applyFont="1" applyFill="1" applyBorder="1" applyAlignment="1" applyProtection="1">
      <alignment horizontal="center" vertical="center"/>
    </xf>
    <xf numFmtId="0" fontId="20" fillId="0" borderId="43" xfId="0" applyFont="1" applyFill="1" applyBorder="1" applyAlignment="1" applyProtection="1">
      <alignment horizontal="center" vertical="center"/>
      <protection locked="0"/>
    </xf>
    <xf numFmtId="0" fontId="20" fillId="0" borderId="9" xfId="0" applyFont="1" applyFill="1" applyBorder="1" applyAlignment="1" applyProtection="1">
      <alignment horizontal="center" vertical="center"/>
    </xf>
    <xf numFmtId="0" fontId="20" fillId="0" borderId="44" xfId="0" applyFont="1" applyFill="1" applyBorder="1" applyAlignment="1" applyProtection="1">
      <alignment horizontal="center" vertical="center"/>
      <protection locked="0"/>
    </xf>
    <xf numFmtId="0" fontId="1" fillId="4" borderId="11" xfId="0" applyFont="1" applyFill="1" applyBorder="1" applyAlignment="1" applyProtection="1">
      <alignment horizontal="right"/>
    </xf>
    <xf numFmtId="0" fontId="1" fillId="4" borderId="55" xfId="0" applyFont="1" applyFill="1" applyBorder="1" applyAlignment="1" applyProtection="1">
      <alignment horizontal="right"/>
    </xf>
    <xf numFmtId="0" fontId="17" fillId="4" borderId="55" xfId="0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45" xfId="0" applyBorder="1" applyAlignment="1">
      <alignment horizontal="left" vertical="center" wrapText="1" indent="1"/>
    </xf>
    <xf numFmtId="0" fontId="0" fillId="0" borderId="46" xfId="0" applyBorder="1" applyAlignment="1">
      <alignment horizontal="left" vertical="center" wrapText="1" indent="1"/>
    </xf>
    <xf numFmtId="0" fontId="0" fillId="0" borderId="1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6" fillId="3" borderId="64" xfId="0" applyFont="1" applyFill="1" applyBorder="1" applyAlignment="1" applyProtection="1">
      <alignment horizontal="center" vertical="center" wrapText="1"/>
    </xf>
    <xf numFmtId="0" fontId="6" fillId="3" borderId="65" xfId="0" applyFont="1" applyFill="1" applyBorder="1" applyAlignment="1" applyProtection="1">
      <alignment horizontal="center" vertical="center" wrapText="1"/>
    </xf>
    <xf numFmtId="0" fontId="0" fillId="3" borderId="62" xfId="0" applyFont="1" applyFill="1" applyBorder="1" applyAlignment="1" applyProtection="1">
      <alignment horizontal="center" vertical="center"/>
    </xf>
    <xf numFmtId="0" fontId="0" fillId="3" borderId="63" xfId="0" applyFont="1" applyFill="1" applyBorder="1" applyAlignment="1" applyProtection="1">
      <alignment horizontal="center" vertical="center"/>
    </xf>
    <xf numFmtId="0" fontId="0" fillId="3" borderId="15" xfId="0" applyFont="1" applyFill="1" applyBorder="1" applyAlignment="1" applyProtection="1">
      <alignment horizontal="center" vertical="center"/>
    </xf>
    <xf numFmtId="0" fontId="0" fillId="3" borderId="43" xfId="0" applyFont="1" applyFill="1" applyBorder="1" applyAlignment="1" applyProtection="1">
      <alignment horizontal="center" vertical="center"/>
    </xf>
    <xf numFmtId="0" fontId="0" fillId="3" borderId="15" xfId="0" quotePrefix="1" applyFont="1" applyFill="1" applyBorder="1" applyAlignment="1" applyProtection="1">
      <alignment horizontal="center" vertical="center"/>
    </xf>
    <xf numFmtId="0" fontId="0" fillId="3" borderId="43" xfId="0" quotePrefix="1" applyFont="1" applyFill="1" applyBorder="1" applyAlignment="1" applyProtection="1">
      <alignment horizontal="center" vertical="center"/>
    </xf>
    <xf numFmtId="0" fontId="0" fillId="3" borderId="9" xfId="0" applyFont="1" applyFill="1" applyBorder="1" applyAlignment="1" applyProtection="1">
      <alignment horizontal="center" vertical="center"/>
    </xf>
    <xf numFmtId="0" fontId="0" fillId="3" borderId="44" xfId="0" applyFont="1" applyFill="1" applyBorder="1" applyAlignment="1" applyProtection="1">
      <alignment horizontal="center" vertical="center"/>
    </xf>
    <xf numFmtId="0" fontId="0" fillId="3" borderId="39" xfId="0" applyFont="1" applyFill="1" applyBorder="1" applyAlignment="1" applyProtection="1">
      <alignment horizontal="center" vertical="center"/>
    </xf>
    <xf numFmtId="0" fontId="0" fillId="3" borderId="35" xfId="0" applyFont="1" applyFill="1" applyBorder="1" applyAlignment="1" applyProtection="1">
      <alignment horizontal="center" vertical="center"/>
    </xf>
    <xf numFmtId="0" fontId="0" fillId="3" borderId="28" xfId="0" applyFont="1" applyFill="1" applyBorder="1" applyAlignment="1" applyProtection="1">
      <alignment horizontal="center" vertical="center"/>
    </xf>
    <xf numFmtId="0" fontId="0" fillId="3" borderId="29" xfId="0" applyFont="1" applyFill="1" applyBorder="1" applyAlignment="1" applyProtection="1">
      <alignment horizontal="center" vertical="center"/>
    </xf>
    <xf numFmtId="0" fontId="0" fillId="3" borderId="22" xfId="0" applyFont="1" applyFill="1" applyBorder="1" applyAlignment="1" applyProtection="1">
      <alignment horizontal="center" vertical="center" wrapText="1"/>
    </xf>
    <xf numFmtId="0" fontId="0" fillId="3" borderId="22" xfId="0" applyFont="1" applyFill="1" applyBorder="1" applyAlignment="1" applyProtection="1">
      <alignment horizontal="center" vertical="center"/>
    </xf>
    <xf numFmtId="0" fontId="0" fillId="3" borderId="23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/>
    </xf>
    <xf numFmtId="0" fontId="19" fillId="2" borderId="2" xfId="0" applyFont="1" applyFill="1" applyBorder="1" applyAlignment="1" applyProtection="1">
      <alignment horizontal="center" vertical="center"/>
    </xf>
    <xf numFmtId="0" fontId="19" fillId="2" borderId="4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center" vertical="center"/>
    </xf>
    <xf numFmtId="0" fontId="22" fillId="2" borderId="4" xfId="0" quotePrefix="1" applyFont="1" applyFill="1" applyBorder="1" applyAlignment="1" applyProtection="1">
      <alignment horizontal="center" vertical="top"/>
    </xf>
    <xf numFmtId="0" fontId="22" fillId="2" borderId="0" xfId="0" quotePrefix="1" applyFont="1" applyFill="1" applyBorder="1" applyAlignment="1" applyProtection="1">
      <alignment horizontal="center" vertical="top"/>
    </xf>
    <xf numFmtId="0" fontId="20" fillId="3" borderId="19" xfId="0" applyFont="1" applyFill="1" applyBorder="1" applyAlignment="1" applyProtection="1">
      <alignment horizontal="center" vertical="center"/>
    </xf>
    <xf numFmtId="0" fontId="20" fillId="3" borderId="18" xfId="0" applyFont="1" applyFill="1" applyBorder="1" applyAlignment="1" applyProtection="1">
      <alignment horizontal="center" vertical="center"/>
    </xf>
    <xf numFmtId="0" fontId="20" fillId="3" borderId="20" xfId="0" applyFont="1" applyFill="1" applyBorder="1" applyAlignment="1" applyProtection="1">
      <alignment horizontal="center" vertical="center"/>
    </xf>
    <xf numFmtId="0" fontId="20" fillId="3" borderId="38" xfId="0" quotePrefix="1" applyFont="1" applyFill="1" applyBorder="1" applyAlignment="1" applyProtection="1">
      <alignment horizontal="center" vertical="center"/>
    </xf>
    <xf numFmtId="0" fontId="17" fillId="3" borderId="39" xfId="0" applyFont="1" applyFill="1" applyBorder="1" applyAlignment="1" applyProtection="1">
      <alignment horizontal="center" vertical="center"/>
    </xf>
    <xf numFmtId="0" fontId="17" fillId="3" borderId="35" xfId="0" applyFont="1" applyFill="1" applyBorder="1" applyAlignment="1" applyProtection="1">
      <alignment horizontal="center" vertical="center"/>
    </xf>
    <xf numFmtId="0" fontId="20" fillId="3" borderId="38" xfId="0" quotePrefix="1" applyFont="1" applyFill="1" applyBorder="1" applyAlignment="1" applyProtection="1">
      <alignment horizontal="center"/>
    </xf>
    <xf numFmtId="0" fontId="20" fillId="3" borderId="39" xfId="0" quotePrefix="1" applyFont="1" applyFill="1" applyBorder="1" applyAlignment="1" applyProtection="1">
      <alignment horizontal="center"/>
    </xf>
    <xf numFmtId="0" fontId="20" fillId="3" borderId="35" xfId="0" quotePrefix="1" applyFont="1" applyFill="1" applyBorder="1" applyAlignment="1" applyProtection="1">
      <alignment horizontal="center"/>
    </xf>
    <xf numFmtId="0" fontId="17" fillId="7" borderId="40" xfId="0" quotePrefix="1" applyFont="1" applyFill="1" applyBorder="1" applyAlignment="1" applyProtection="1">
      <alignment horizontal="center"/>
    </xf>
    <xf numFmtId="0" fontId="17" fillId="7" borderId="41" xfId="0" quotePrefix="1" applyFont="1" applyFill="1" applyBorder="1" applyAlignment="1" applyProtection="1">
      <alignment horizontal="center"/>
    </xf>
    <xf numFmtId="0" fontId="17" fillId="7" borderId="33" xfId="0" quotePrefix="1" applyFont="1" applyFill="1" applyBorder="1" applyAlignment="1" applyProtection="1">
      <alignment horizontal="center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23" fillId="3" borderId="59" xfId="0" applyFont="1" applyFill="1" applyBorder="1" applyAlignment="1" applyProtection="1">
      <alignment horizontal="center" vertical="center"/>
    </xf>
    <xf numFmtId="0" fontId="23" fillId="3" borderId="60" xfId="0" applyFont="1" applyFill="1" applyBorder="1" applyAlignment="1" applyProtection="1">
      <alignment horizontal="center" vertical="center"/>
    </xf>
    <xf numFmtId="0" fontId="23" fillId="3" borderId="61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D23F2-94CA-44C1-B1C2-784552A8D585}">
  <dimension ref="B1:Q22"/>
  <sheetViews>
    <sheetView workbookViewId="0">
      <selection activeCell="K25" sqref="K25"/>
    </sheetView>
  </sheetViews>
  <sheetFormatPr defaultRowHeight="14.5" x14ac:dyDescent="0.35"/>
  <cols>
    <col min="2" max="16" width="10.6328125" customWidth="1"/>
  </cols>
  <sheetData>
    <row r="1" spans="2:17" ht="15" thickBot="1" x14ac:dyDescent="0.4"/>
    <row r="2" spans="2:17" x14ac:dyDescent="0.35">
      <c r="B2" s="158" t="s">
        <v>22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60"/>
    </row>
    <row r="3" spans="2:17" x14ac:dyDescent="0.35">
      <c r="B3" s="161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3"/>
    </row>
    <row r="4" spans="2:17" ht="15" thickBot="1" x14ac:dyDescent="0.4">
      <c r="B4" s="164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6"/>
    </row>
    <row r="5" spans="2:17" x14ac:dyDescent="0.35">
      <c r="B5" s="146" t="s">
        <v>23</v>
      </c>
      <c r="C5" s="147"/>
      <c r="D5" s="148"/>
      <c r="E5" s="146" t="s">
        <v>26</v>
      </c>
      <c r="F5" s="147"/>
      <c r="G5" s="148"/>
      <c r="H5" s="146" t="s">
        <v>30</v>
      </c>
      <c r="I5" s="147"/>
      <c r="J5" s="148"/>
      <c r="K5" s="146" t="s">
        <v>31</v>
      </c>
      <c r="L5" s="147"/>
      <c r="M5" s="148"/>
      <c r="N5" s="152" t="s">
        <v>32</v>
      </c>
      <c r="O5" s="153"/>
      <c r="P5" s="154"/>
    </row>
    <row r="6" spans="2:17" ht="15" thickBot="1" x14ac:dyDescent="0.4">
      <c r="B6" s="149"/>
      <c r="C6" s="150"/>
      <c r="D6" s="151"/>
      <c r="E6" s="149"/>
      <c r="F6" s="150"/>
      <c r="G6" s="151"/>
      <c r="H6" s="149"/>
      <c r="I6" s="150"/>
      <c r="J6" s="151"/>
      <c r="K6" s="149"/>
      <c r="L6" s="150"/>
      <c r="M6" s="151"/>
      <c r="N6" s="155"/>
      <c r="O6" s="156"/>
      <c r="P6" s="157"/>
    </row>
    <row r="7" spans="2:17" ht="14.5" customHeight="1" x14ac:dyDescent="0.35">
      <c r="B7" s="138" t="s">
        <v>24</v>
      </c>
      <c r="C7" s="139"/>
      <c r="D7" s="139"/>
      <c r="E7" s="126" t="s">
        <v>27</v>
      </c>
      <c r="F7" s="127"/>
      <c r="G7" s="128"/>
      <c r="H7" s="111" t="s">
        <v>129</v>
      </c>
      <c r="I7" s="112"/>
      <c r="J7" s="112"/>
      <c r="K7" s="111" t="s">
        <v>128</v>
      </c>
      <c r="L7" s="112"/>
      <c r="M7" s="112"/>
      <c r="N7" s="111" t="s">
        <v>33</v>
      </c>
      <c r="O7" s="112"/>
      <c r="P7" s="121"/>
      <c r="Q7" s="8"/>
    </row>
    <row r="8" spans="2:17" x14ac:dyDescent="0.35">
      <c r="B8" s="140"/>
      <c r="C8" s="141"/>
      <c r="D8" s="141"/>
      <c r="E8" s="129"/>
      <c r="F8" s="130"/>
      <c r="G8" s="131"/>
      <c r="H8" s="113"/>
      <c r="I8" s="114"/>
      <c r="J8" s="114"/>
      <c r="K8" s="113"/>
      <c r="L8" s="114"/>
      <c r="M8" s="114"/>
      <c r="N8" s="113"/>
      <c r="O8" s="114"/>
      <c r="P8" s="122"/>
      <c r="Q8" s="8"/>
    </row>
    <row r="9" spans="2:17" ht="14.5" customHeight="1" x14ac:dyDescent="0.35">
      <c r="B9" s="140"/>
      <c r="C9" s="141"/>
      <c r="D9" s="141"/>
      <c r="E9" s="129"/>
      <c r="F9" s="130"/>
      <c r="G9" s="131"/>
      <c r="H9" s="113"/>
      <c r="I9" s="114"/>
      <c r="J9" s="114"/>
      <c r="K9" s="113"/>
      <c r="L9" s="114"/>
      <c r="M9" s="114"/>
      <c r="N9" s="113"/>
      <c r="O9" s="114"/>
      <c r="P9" s="122"/>
      <c r="Q9" s="8"/>
    </row>
    <row r="10" spans="2:17" x14ac:dyDescent="0.35">
      <c r="B10" s="140"/>
      <c r="C10" s="141"/>
      <c r="D10" s="141"/>
      <c r="E10" s="129"/>
      <c r="F10" s="130"/>
      <c r="G10" s="131"/>
      <c r="H10" s="113"/>
      <c r="I10" s="114"/>
      <c r="J10" s="114"/>
      <c r="K10" s="113"/>
      <c r="L10" s="114"/>
      <c r="M10" s="114"/>
      <c r="N10" s="113"/>
      <c r="O10" s="114"/>
      <c r="P10" s="122"/>
      <c r="Q10" s="8"/>
    </row>
    <row r="11" spans="2:17" x14ac:dyDescent="0.35">
      <c r="B11" s="140"/>
      <c r="C11" s="141"/>
      <c r="D11" s="141"/>
      <c r="E11" s="132" t="s">
        <v>28</v>
      </c>
      <c r="F11" s="133"/>
      <c r="G11" s="134"/>
      <c r="H11" s="113"/>
      <c r="I11" s="114"/>
      <c r="J11" s="114"/>
      <c r="K11" s="113"/>
      <c r="L11" s="114"/>
      <c r="M11" s="114"/>
      <c r="N11" s="113"/>
      <c r="O11" s="114"/>
      <c r="P11" s="122"/>
      <c r="Q11" s="8"/>
    </row>
    <row r="12" spans="2:17" x14ac:dyDescent="0.35">
      <c r="B12" s="140"/>
      <c r="C12" s="141"/>
      <c r="D12" s="141"/>
      <c r="E12" s="129"/>
      <c r="F12" s="130"/>
      <c r="G12" s="131"/>
      <c r="H12" s="113"/>
      <c r="I12" s="114"/>
      <c r="J12" s="114"/>
      <c r="K12" s="113"/>
      <c r="L12" s="114"/>
      <c r="M12" s="114"/>
      <c r="N12" s="113"/>
      <c r="O12" s="114"/>
      <c r="P12" s="122"/>
      <c r="Q12" s="8"/>
    </row>
    <row r="13" spans="2:17" x14ac:dyDescent="0.35">
      <c r="B13" s="142"/>
      <c r="C13" s="143"/>
      <c r="D13" s="143"/>
      <c r="E13" s="135"/>
      <c r="F13" s="136"/>
      <c r="G13" s="137"/>
      <c r="H13" s="115"/>
      <c r="I13" s="116"/>
      <c r="J13" s="116"/>
      <c r="K13" s="115"/>
      <c r="L13" s="116"/>
      <c r="M13" s="116"/>
      <c r="N13" s="115"/>
      <c r="O13" s="116"/>
      <c r="P13" s="123"/>
      <c r="Q13" s="8"/>
    </row>
    <row r="14" spans="2:17" x14ac:dyDescent="0.35">
      <c r="B14" s="117" t="s">
        <v>25</v>
      </c>
      <c r="C14" s="118"/>
      <c r="D14" s="118"/>
      <c r="E14" s="132" t="s">
        <v>29</v>
      </c>
      <c r="F14" s="133"/>
      <c r="G14" s="133"/>
      <c r="H14" s="117" t="s">
        <v>130</v>
      </c>
      <c r="I14" s="118"/>
      <c r="J14" s="118"/>
      <c r="K14" s="117" t="s">
        <v>126</v>
      </c>
      <c r="L14" s="118"/>
      <c r="M14" s="118"/>
      <c r="N14" s="117" t="s">
        <v>127</v>
      </c>
      <c r="O14" s="118"/>
      <c r="P14" s="124"/>
      <c r="Q14" s="8"/>
    </row>
    <row r="15" spans="2:17" x14ac:dyDescent="0.35">
      <c r="B15" s="113"/>
      <c r="C15" s="114"/>
      <c r="D15" s="114"/>
      <c r="E15" s="129"/>
      <c r="F15" s="130"/>
      <c r="G15" s="130"/>
      <c r="H15" s="113"/>
      <c r="I15" s="114"/>
      <c r="J15" s="114"/>
      <c r="K15" s="113"/>
      <c r="L15" s="114"/>
      <c r="M15" s="114"/>
      <c r="N15" s="113"/>
      <c r="O15" s="114"/>
      <c r="P15" s="122"/>
      <c r="Q15" s="8"/>
    </row>
    <row r="16" spans="2:17" x14ac:dyDescent="0.35">
      <c r="B16" s="113"/>
      <c r="C16" s="114"/>
      <c r="D16" s="114"/>
      <c r="E16" s="129"/>
      <c r="F16" s="130"/>
      <c r="G16" s="130"/>
      <c r="H16" s="113"/>
      <c r="I16" s="114"/>
      <c r="J16" s="114"/>
      <c r="K16" s="113"/>
      <c r="L16" s="114"/>
      <c r="M16" s="114"/>
      <c r="N16" s="113"/>
      <c r="O16" s="114"/>
      <c r="P16" s="122"/>
      <c r="Q16" s="8"/>
    </row>
    <row r="17" spans="2:17" x14ac:dyDescent="0.35">
      <c r="B17" s="113"/>
      <c r="C17" s="114"/>
      <c r="D17" s="114"/>
      <c r="E17" s="129"/>
      <c r="F17" s="130"/>
      <c r="G17" s="130"/>
      <c r="H17" s="113"/>
      <c r="I17" s="114"/>
      <c r="J17" s="114"/>
      <c r="K17" s="113"/>
      <c r="L17" s="114"/>
      <c r="M17" s="114"/>
      <c r="N17" s="113"/>
      <c r="O17" s="114"/>
      <c r="P17" s="122"/>
      <c r="Q17" s="8"/>
    </row>
    <row r="18" spans="2:17" x14ac:dyDescent="0.35">
      <c r="B18" s="113"/>
      <c r="C18" s="114"/>
      <c r="D18" s="114"/>
      <c r="E18" s="129"/>
      <c r="F18" s="130"/>
      <c r="G18" s="130"/>
      <c r="H18" s="113"/>
      <c r="I18" s="114"/>
      <c r="J18" s="114"/>
      <c r="K18" s="113"/>
      <c r="L18" s="114"/>
      <c r="M18" s="114"/>
      <c r="N18" s="113"/>
      <c r="O18" s="114"/>
      <c r="P18" s="122"/>
      <c r="Q18" s="8"/>
    </row>
    <row r="19" spans="2:17" x14ac:dyDescent="0.35">
      <c r="B19" s="113"/>
      <c r="C19" s="114"/>
      <c r="D19" s="114"/>
      <c r="E19" s="129"/>
      <c r="F19" s="130"/>
      <c r="G19" s="130"/>
      <c r="H19" s="113"/>
      <c r="I19" s="114"/>
      <c r="J19" s="114"/>
      <c r="K19" s="113"/>
      <c r="L19" s="114"/>
      <c r="M19" s="114"/>
      <c r="N19" s="113"/>
      <c r="O19" s="114"/>
      <c r="P19" s="122"/>
      <c r="Q19" s="8"/>
    </row>
    <row r="20" spans="2:17" ht="15" thickBot="1" x14ac:dyDescent="0.4">
      <c r="B20" s="119"/>
      <c r="C20" s="120"/>
      <c r="D20" s="120"/>
      <c r="E20" s="144"/>
      <c r="F20" s="145"/>
      <c r="G20" s="145"/>
      <c r="H20" s="119"/>
      <c r="I20" s="120"/>
      <c r="J20" s="120"/>
      <c r="K20" s="119"/>
      <c r="L20" s="120"/>
      <c r="M20" s="120"/>
      <c r="N20" s="119"/>
      <c r="O20" s="120"/>
      <c r="P20" s="125"/>
      <c r="Q20" s="8"/>
    </row>
    <row r="21" spans="2:17" x14ac:dyDescent="0.35">
      <c r="B21" s="7"/>
      <c r="C21" s="9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8"/>
    </row>
    <row r="22" spans="2:17" x14ac:dyDescent="0.35">
      <c r="B22" s="8"/>
      <c r="E22" s="8"/>
      <c r="H22" s="8"/>
      <c r="I22" s="8"/>
      <c r="J22" s="8"/>
      <c r="K22" s="8"/>
      <c r="L22" s="8"/>
    </row>
  </sheetData>
  <mergeCells count="17">
    <mergeCell ref="K5:M6"/>
    <mergeCell ref="N5:P6"/>
    <mergeCell ref="B2:P4"/>
    <mergeCell ref="B5:D6"/>
    <mergeCell ref="E5:G6"/>
    <mergeCell ref="H5:J6"/>
    <mergeCell ref="B7:D13"/>
    <mergeCell ref="B14:D20"/>
    <mergeCell ref="E14:G20"/>
    <mergeCell ref="H7:J13"/>
    <mergeCell ref="H14:J20"/>
    <mergeCell ref="K7:M13"/>
    <mergeCell ref="K14:M20"/>
    <mergeCell ref="N7:P13"/>
    <mergeCell ref="N14:P20"/>
    <mergeCell ref="E7:G10"/>
    <mergeCell ref="E11:G1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49106-FE50-4355-A0D1-292704E1DA9A}">
  <sheetPr codeName="List1"/>
  <dimension ref="A1:BI57"/>
  <sheetViews>
    <sheetView tabSelected="1" zoomScale="70" zoomScaleNormal="70" workbookViewId="0">
      <pane xSplit="2" topLeftCell="C1" activePane="topRight" state="frozen"/>
      <selection pane="topRight" activeCell="O47" sqref="O47"/>
    </sheetView>
  </sheetViews>
  <sheetFormatPr defaultRowHeight="14.5" x14ac:dyDescent="0.35"/>
  <cols>
    <col min="1" max="1" width="3.36328125" style="18" bestFit="1" customWidth="1"/>
    <col min="2" max="2" width="20.6328125" style="1" customWidth="1"/>
    <col min="3" max="4" width="16.08984375" style="1" bestFit="1" customWidth="1"/>
    <col min="5" max="6" width="15.453125" style="1" bestFit="1" customWidth="1"/>
    <col min="7" max="7" width="19.6328125" style="1" customWidth="1"/>
    <col min="8" max="8" width="16.08984375" style="1" bestFit="1" customWidth="1"/>
    <col min="9" max="9" width="21.08984375" style="1" bestFit="1" customWidth="1"/>
    <col min="10" max="10" width="16.08984375" style="1" bestFit="1" customWidth="1"/>
    <col min="11" max="11" width="11.453125" style="1" bestFit="1" customWidth="1"/>
    <col min="12" max="12" width="15.453125" style="1" customWidth="1"/>
    <col min="13" max="13" width="12" style="1" bestFit="1" customWidth="1"/>
    <col min="14" max="14" width="13.81640625" style="1" bestFit="1" customWidth="1"/>
    <col min="15" max="15" width="49.26953125" style="1" bestFit="1" customWidth="1"/>
    <col min="16" max="17" width="30.6328125" style="1" customWidth="1"/>
    <col min="18" max="19" width="55.453125" style="1" hidden="1" customWidth="1"/>
    <col min="20" max="20" width="8.7265625" style="2" hidden="1" customWidth="1"/>
    <col min="21" max="21" width="15.90625" style="1" hidden="1" customWidth="1"/>
    <col min="22" max="22" width="16.08984375" style="2" hidden="1" customWidth="1"/>
    <col min="23" max="26" width="11.81640625" style="1" hidden="1" customWidth="1"/>
    <col min="27" max="27" width="15.54296875" style="1" hidden="1" customWidth="1"/>
    <col min="28" max="28" width="12.81640625" style="1" hidden="1" customWidth="1"/>
    <col min="29" max="29" width="8.81640625" style="1" hidden="1" customWidth="1"/>
    <col min="30" max="30" width="14.453125" style="1" hidden="1" customWidth="1"/>
    <col min="31" max="31" width="8.7265625" style="1" hidden="1" customWidth="1"/>
    <col min="32" max="32" width="8.7265625" style="1" customWidth="1"/>
    <col min="33" max="33" width="8.7265625" style="2" customWidth="1"/>
    <col min="34" max="61" width="8.7265625" style="1" customWidth="1"/>
    <col min="62" max="16384" width="8.7265625" style="1"/>
  </cols>
  <sheetData>
    <row r="1" spans="1:61" ht="26" customHeight="1" thickBot="1" x14ac:dyDescent="0.4">
      <c r="A1" s="23"/>
      <c r="B1" s="186" t="s">
        <v>34</v>
      </c>
      <c r="C1" s="187"/>
      <c r="D1" s="187"/>
      <c r="E1" s="187"/>
      <c r="F1" s="187"/>
      <c r="G1" s="234" t="s">
        <v>132</v>
      </c>
      <c r="H1" s="235"/>
      <c r="I1" s="236"/>
      <c r="J1" s="184" t="s">
        <v>20</v>
      </c>
      <c r="K1" s="184"/>
      <c r="L1" s="184"/>
      <c r="M1" s="184"/>
      <c r="N1" s="185"/>
      <c r="O1" s="73" t="s">
        <v>21</v>
      </c>
      <c r="P1" s="167" t="s">
        <v>106</v>
      </c>
      <c r="Q1" s="168"/>
      <c r="R1" s="13"/>
      <c r="S1" s="13"/>
      <c r="T1" s="12"/>
      <c r="U1" s="12"/>
      <c r="V1" s="47"/>
      <c r="AB1" s="6"/>
      <c r="AC1" s="6"/>
      <c r="AD1" s="6"/>
    </row>
    <row r="2" spans="1:61" ht="15" customHeight="1" thickTop="1" x14ac:dyDescent="0.35">
      <c r="A2" s="23"/>
      <c r="B2" s="188"/>
      <c r="C2" s="189"/>
      <c r="D2" s="189"/>
      <c r="E2" s="189"/>
      <c r="F2" s="189"/>
      <c r="G2" s="192" t="s">
        <v>125</v>
      </c>
      <c r="H2" s="193"/>
      <c r="I2" s="194"/>
      <c r="J2" s="179" t="s">
        <v>95</v>
      </c>
      <c r="K2" s="179"/>
      <c r="L2" s="179"/>
      <c r="M2" s="179"/>
      <c r="N2" s="180"/>
      <c r="O2" s="74" t="s">
        <v>96</v>
      </c>
      <c r="P2" s="169" t="s">
        <v>107</v>
      </c>
      <c r="Q2" s="170"/>
      <c r="R2" s="14"/>
      <c r="S2" s="51" t="s">
        <v>36</v>
      </c>
      <c r="T2" s="52" t="s">
        <v>74</v>
      </c>
      <c r="U2" s="52" t="s">
        <v>77</v>
      </c>
      <c r="V2" s="53" t="s">
        <v>78</v>
      </c>
      <c r="W2" s="54" t="s">
        <v>79</v>
      </c>
      <c r="X2" s="54"/>
      <c r="AB2" s="6"/>
      <c r="AC2" s="6"/>
      <c r="AD2" s="6"/>
    </row>
    <row r="3" spans="1:61" ht="14.5" customHeight="1" x14ac:dyDescent="0.35">
      <c r="A3" s="23"/>
      <c r="B3" s="188"/>
      <c r="C3" s="189"/>
      <c r="D3" s="189"/>
      <c r="E3" s="189"/>
      <c r="F3" s="189"/>
      <c r="G3" s="195" t="s">
        <v>104</v>
      </c>
      <c r="H3" s="196"/>
      <c r="I3" s="197"/>
      <c r="J3" s="177" t="s">
        <v>94</v>
      </c>
      <c r="K3" s="177"/>
      <c r="L3" s="177"/>
      <c r="M3" s="177"/>
      <c r="N3" s="178"/>
      <c r="O3" s="74" t="s">
        <v>97</v>
      </c>
      <c r="P3" s="171" t="s">
        <v>108</v>
      </c>
      <c r="Q3" s="172"/>
      <c r="R3" s="14"/>
      <c r="S3" s="51" t="s">
        <v>37</v>
      </c>
      <c r="T3" s="52" t="s">
        <v>75</v>
      </c>
      <c r="U3" s="52" t="s">
        <v>76</v>
      </c>
      <c r="V3" s="53" t="s">
        <v>77</v>
      </c>
      <c r="W3" s="52" t="s">
        <v>78</v>
      </c>
      <c r="X3" s="54" t="s">
        <v>79</v>
      </c>
      <c r="Y3" s="5"/>
      <c r="Z3" s="5"/>
      <c r="AB3" s="6"/>
      <c r="AC3" s="6"/>
      <c r="AD3" s="6"/>
    </row>
    <row r="4" spans="1:61" ht="15" customHeight="1" x14ac:dyDescent="0.35">
      <c r="A4" s="23"/>
      <c r="B4" s="190" t="s">
        <v>35</v>
      </c>
      <c r="C4" s="191"/>
      <c r="D4" s="191"/>
      <c r="E4" s="191"/>
      <c r="F4" s="191"/>
      <c r="G4" s="198" t="s">
        <v>103</v>
      </c>
      <c r="H4" s="199"/>
      <c r="I4" s="200"/>
      <c r="J4" s="177" t="s">
        <v>83</v>
      </c>
      <c r="K4" s="177"/>
      <c r="L4" s="177"/>
      <c r="M4" s="177"/>
      <c r="N4" s="178"/>
      <c r="O4" s="74" t="s">
        <v>98</v>
      </c>
      <c r="P4" s="173" t="s">
        <v>110</v>
      </c>
      <c r="Q4" s="174"/>
      <c r="R4" s="14"/>
      <c r="S4" s="51" t="s">
        <v>38</v>
      </c>
      <c r="T4" s="52" t="s">
        <v>75</v>
      </c>
      <c r="U4" s="52" t="s">
        <v>76</v>
      </c>
      <c r="V4" s="53" t="s">
        <v>77</v>
      </c>
      <c r="W4" s="52" t="s">
        <v>78</v>
      </c>
      <c r="X4" s="54" t="s">
        <v>79</v>
      </c>
      <c r="Y4" s="5"/>
      <c r="Z4" s="5"/>
      <c r="AB4" s="6"/>
      <c r="AC4" s="6"/>
      <c r="AD4" s="6"/>
    </row>
    <row r="5" spans="1:61" ht="15" customHeight="1" thickBot="1" x14ac:dyDescent="0.4">
      <c r="A5" s="23"/>
      <c r="B5" s="190"/>
      <c r="C5" s="191"/>
      <c r="D5" s="191"/>
      <c r="E5" s="191"/>
      <c r="F5" s="191"/>
      <c r="G5" s="201" t="s">
        <v>124</v>
      </c>
      <c r="H5" s="202"/>
      <c r="I5" s="203"/>
      <c r="J5" s="181" t="s">
        <v>93</v>
      </c>
      <c r="K5" s="182"/>
      <c r="L5" s="182"/>
      <c r="M5" s="182"/>
      <c r="N5" s="183"/>
      <c r="O5" s="75" t="s">
        <v>99</v>
      </c>
      <c r="P5" s="171" t="s">
        <v>109</v>
      </c>
      <c r="Q5" s="172"/>
      <c r="R5" s="14"/>
      <c r="S5" s="14"/>
      <c r="T5" s="5"/>
      <c r="U5" s="5"/>
      <c r="V5" s="48"/>
      <c r="AB5" s="6"/>
      <c r="AC5" s="6"/>
      <c r="AD5" s="6"/>
    </row>
    <row r="6" spans="1:61" ht="16" customHeight="1" thickBot="1" x14ac:dyDescent="0.4">
      <c r="A6" s="23"/>
      <c r="B6" s="67" t="s">
        <v>105</v>
      </c>
      <c r="C6" s="67" t="s">
        <v>0</v>
      </c>
      <c r="D6" s="67" t="s">
        <v>3</v>
      </c>
      <c r="E6" s="67" t="s">
        <v>8</v>
      </c>
      <c r="F6" s="68" t="s">
        <v>2</v>
      </c>
      <c r="G6" s="67" t="s">
        <v>4</v>
      </c>
      <c r="H6" s="69" t="s">
        <v>12</v>
      </c>
      <c r="I6" s="69" t="s">
        <v>131</v>
      </c>
      <c r="J6" s="69" t="s">
        <v>11</v>
      </c>
      <c r="K6" s="69" t="s">
        <v>17</v>
      </c>
      <c r="L6" s="69" t="s">
        <v>81</v>
      </c>
      <c r="M6" s="67" t="s">
        <v>1</v>
      </c>
      <c r="N6" s="67" t="s">
        <v>92</v>
      </c>
      <c r="O6" s="75" t="s">
        <v>100</v>
      </c>
      <c r="P6" s="175"/>
      <c r="Q6" s="176"/>
      <c r="R6" s="14"/>
      <c r="S6" s="14"/>
    </row>
    <row r="7" spans="1:61" ht="15" thickBot="1" x14ac:dyDescent="0.4">
      <c r="A7" s="23"/>
      <c r="B7" s="70" t="s">
        <v>13</v>
      </c>
      <c r="C7" s="70" t="s">
        <v>5</v>
      </c>
      <c r="D7" s="70" t="s">
        <v>7</v>
      </c>
      <c r="E7" s="70" t="s">
        <v>9</v>
      </c>
      <c r="F7" s="70" t="s">
        <v>9</v>
      </c>
      <c r="G7" s="71" t="s">
        <v>5</v>
      </c>
      <c r="H7" s="71" t="s">
        <v>5</v>
      </c>
      <c r="I7" s="71" t="s">
        <v>123</v>
      </c>
      <c r="J7" s="71" t="s">
        <v>5</v>
      </c>
      <c r="K7" s="70" t="s">
        <v>18</v>
      </c>
      <c r="L7" s="70" t="s">
        <v>91</v>
      </c>
      <c r="M7" s="70" t="s">
        <v>80</v>
      </c>
      <c r="N7" s="72"/>
      <c r="O7" s="84" t="s">
        <v>10</v>
      </c>
      <c r="P7" s="82" t="s">
        <v>111</v>
      </c>
      <c r="Q7" s="83"/>
      <c r="R7" s="15"/>
      <c r="S7" s="15"/>
      <c r="T7" s="49" t="s">
        <v>14</v>
      </c>
      <c r="U7" s="49" t="s">
        <v>84</v>
      </c>
      <c r="V7" s="49" t="s">
        <v>85</v>
      </c>
      <c r="W7" s="49" t="s">
        <v>86</v>
      </c>
      <c r="X7" s="49" t="s">
        <v>87</v>
      </c>
      <c r="Y7" s="49" t="s">
        <v>88</v>
      </c>
      <c r="Z7" s="49" t="s">
        <v>89</v>
      </c>
      <c r="AA7" s="49" t="s">
        <v>90</v>
      </c>
      <c r="AB7" s="49" t="s">
        <v>15</v>
      </c>
      <c r="AC7" s="49" t="s">
        <v>16</v>
      </c>
      <c r="AD7" s="50">
        <v>2022</v>
      </c>
      <c r="AE7" s="50">
        <v>2019</v>
      </c>
      <c r="BC7" s="3"/>
      <c r="BD7" s="3"/>
      <c r="BE7" s="3"/>
      <c r="BF7" s="3"/>
      <c r="BG7" s="3"/>
      <c r="BH7" s="3"/>
      <c r="BI7" s="3"/>
    </row>
    <row r="8" spans="1:61" x14ac:dyDescent="0.35">
      <c r="A8" s="43" t="s">
        <v>39</v>
      </c>
      <c r="B8" s="39"/>
      <c r="C8" s="58"/>
      <c r="D8" s="24" t="s">
        <v>7</v>
      </c>
      <c r="E8" s="25"/>
      <c r="F8" s="26"/>
      <c r="G8" s="58"/>
      <c r="H8" s="58"/>
      <c r="I8" s="58"/>
      <c r="J8" s="92"/>
      <c r="K8" s="100">
        <f>SUM(Z8:AA8)</f>
        <v>0</v>
      </c>
      <c r="L8" s="59">
        <f>AC8</f>
        <v>0</v>
      </c>
      <c r="M8" s="101"/>
      <c r="N8" s="96">
        <f>SUM(L8:M8)</f>
        <v>0</v>
      </c>
      <c r="O8" s="76"/>
      <c r="P8" s="87" t="s">
        <v>112</v>
      </c>
      <c r="Q8" s="85"/>
      <c r="R8" s="20" t="str">
        <f>SUBSTITUTE(G8, " ", "_")</f>
        <v/>
      </c>
      <c r="S8" s="16"/>
      <c r="T8" s="49">
        <f t="shared" ref="T8:T42" si="0">IF(OR(C8="D12",C8="H12",C8="D14",C8="H14",C8="D16",C8="H16"),1,IF(OR(C8="FIDE OPEN",C8="Doprovod"),IF(2024-RIGHT(D8, 4)&lt;=15, 1, 0),0))</f>
        <v>0</v>
      </c>
      <c r="U8" s="49">
        <f t="shared" ref="U8:U42" si="1">IF(G8="Hotelová část FF","A",IF(OR(G8="Depandance FF",G8="Parkhotel"),"B",0))</f>
        <v>0</v>
      </c>
      <c r="V8" s="49">
        <f>IF(AND(U8="A",T8=0),H8*1090,0)</f>
        <v>0</v>
      </c>
      <c r="W8" s="49">
        <f>IF(AND(U8="A",T8=1),H8*950,0)</f>
        <v>0</v>
      </c>
      <c r="X8" s="49">
        <f>IF(AND(U8="B",T8=0),H8*990,0)</f>
        <v>0</v>
      </c>
      <c r="Y8" s="49">
        <f>IF(AND(U8="B",T8=1),H8*850,0)</f>
        <v>0</v>
      </c>
      <c r="Z8" s="49">
        <f>IF(U8="A",IF(OR(J8="dvoulůžkový s příplatkem za volné lůžko",J8="dvoulůžkový"),H8*125,IF(J8="jednolůžkový",H8*250,0)),0)</f>
        <v>0</v>
      </c>
      <c r="AA8" s="49">
        <f>IF(U8="B",IF(J8="jednolůžkový",H8*150,0),0)</f>
        <v>0</v>
      </c>
      <c r="AB8" s="49">
        <f>IF(AND(I8="ano",OR(H8=7,H8=8)),IF(T8=1,200,250),IF(AND(I8="ano",H8=""),IF(T8=1,200,290),0))</f>
        <v>0</v>
      </c>
      <c r="AC8" s="49">
        <f>(SUM(V8:Y8)*AD8*AE8)+SUM(Z8:AB8)</f>
        <v>0</v>
      </c>
      <c r="AD8" s="50">
        <f>IFERROR(IF(2024-RIGHT(D8, 4)&lt;=2,0,1),1)</f>
        <v>1</v>
      </c>
      <c r="AE8" s="50">
        <f>IFERROR(IF(2024-RIGHT(D8, 4)&lt;=5,0.5,1),1)</f>
        <v>1</v>
      </c>
    </row>
    <row r="9" spans="1:61" x14ac:dyDescent="0.35">
      <c r="A9" s="44" t="s">
        <v>40</v>
      </c>
      <c r="B9" s="40"/>
      <c r="C9" s="60"/>
      <c r="D9" s="27" t="s">
        <v>7</v>
      </c>
      <c r="E9" s="28"/>
      <c r="F9" s="29"/>
      <c r="G9" s="60"/>
      <c r="H9" s="60"/>
      <c r="I9" s="60"/>
      <c r="J9" s="93"/>
      <c r="K9" s="102">
        <f>SUM(Z9:AA9)</f>
        <v>0</v>
      </c>
      <c r="L9" s="61">
        <f t="shared" ref="L9:L42" si="2">AC9</f>
        <v>0</v>
      </c>
      <c r="M9" s="103"/>
      <c r="N9" s="97">
        <f t="shared" ref="N9:N42" si="3">SUM(L9:M9)</f>
        <v>0</v>
      </c>
      <c r="O9" s="77"/>
      <c r="P9" s="87" t="s">
        <v>113</v>
      </c>
      <c r="Q9" s="85"/>
      <c r="R9" s="20" t="str">
        <f t="shared" ref="R9:R42" si="4">SUBSTITUTE(G9, " ", "_")</f>
        <v/>
      </c>
      <c r="S9" s="16"/>
      <c r="T9" s="49">
        <f t="shared" si="0"/>
        <v>0</v>
      </c>
      <c r="U9" s="49">
        <f t="shared" si="1"/>
        <v>0</v>
      </c>
      <c r="V9" s="49">
        <f t="shared" ref="V9:V42" si="5">IF(AND(U9="A",T9=0),H9*1090,0)</f>
        <v>0</v>
      </c>
      <c r="W9" s="49">
        <f t="shared" ref="W9:W42" si="6">IF(AND(U9="A",T9=1),H9*950,0)</f>
        <v>0</v>
      </c>
      <c r="X9" s="49">
        <f t="shared" ref="X9:X42" si="7">IF(AND(U9="B",T9=0),H9*990,0)</f>
        <v>0</v>
      </c>
      <c r="Y9" s="49">
        <f t="shared" ref="Y9:Y42" si="8">IF(AND(U9="B",T9=1),H9*850,0)</f>
        <v>0</v>
      </c>
      <c r="Z9" s="49">
        <f t="shared" ref="Z9:Z42" si="9">IF(U9="A",IF(OR(J9="dvoulůžkový s příplatkem za volné lůžko",J9="dvoulůžkový"),H9*125,IF(J9="jednolůžkový",H9*250,0)),0)</f>
        <v>0</v>
      </c>
      <c r="AA9" s="49">
        <f t="shared" ref="AA9:AA42" si="10">IF(U9="B",IF(J9="jednolůžkový",H9*150,0),0)</f>
        <v>0</v>
      </c>
      <c r="AB9" s="49">
        <f t="shared" ref="AB9:AB42" si="11">IF(AND(I9="ano",OR(H9=7,H9=8)),IF(T9=1,200,250),IF(AND(I9="ano",H9=""),IF(T9=1,200,290),0))</f>
        <v>0</v>
      </c>
      <c r="AC9" s="49">
        <f t="shared" ref="AC9:AC42" si="12">(SUM(V9:Y9)*AD9*AE9)+SUM(Z9:AB9)</f>
        <v>0</v>
      </c>
      <c r="AD9" s="50">
        <f t="shared" ref="AD9:AD42" si="13">IFERROR(IF(2024-RIGHT(D9, 4)&lt;=2,0,1),1)</f>
        <v>1</v>
      </c>
      <c r="AE9" s="50">
        <f t="shared" ref="AE9:AE42" si="14">IFERROR(IF(2024-RIGHT(D9, 4)&lt;=5,0.5,1),1)</f>
        <v>1</v>
      </c>
    </row>
    <row r="10" spans="1:61" x14ac:dyDescent="0.35">
      <c r="A10" s="45" t="s">
        <v>41</v>
      </c>
      <c r="B10" s="41"/>
      <c r="C10" s="62"/>
      <c r="D10" s="30" t="s">
        <v>7</v>
      </c>
      <c r="E10" s="31"/>
      <c r="F10" s="32"/>
      <c r="G10" s="62"/>
      <c r="H10" s="62"/>
      <c r="I10" s="62"/>
      <c r="J10" s="94"/>
      <c r="K10" s="104">
        <f>SUM(Z10:AA10)</f>
        <v>0</v>
      </c>
      <c r="L10" s="63">
        <f t="shared" si="2"/>
        <v>0</v>
      </c>
      <c r="M10" s="105"/>
      <c r="N10" s="98">
        <f t="shared" si="3"/>
        <v>0</v>
      </c>
      <c r="O10" s="78"/>
      <c r="P10" s="87" t="s">
        <v>114</v>
      </c>
      <c r="Q10" s="85"/>
      <c r="R10" s="20" t="str">
        <f t="shared" si="4"/>
        <v/>
      </c>
      <c r="S10" s="16"/>
      <c r="T10" s="49">
        <f t="shared" si="0"/>
        <v>0</v>
      </c>
      <c r="U10" s="49">
        <f t="shared" si="1"/>
        <v>0</v>
      </c>
      <c r="V10" s="49">
        <f t="shared" si="5"/>
        <v>0</v>
      </c>
      <c r="W10" s="49">
        <f t="shared" si="6"/>
        <v>0</v>
      </c>
      <c r="X10" s="49">
        <f t="shared" si="7"/>
        <v>0</v>
      </c>
      <c r="Y10" s="49">
        <f t="shared" si="8"/>
        <v>0</v>
      </c>
      <c r="Z10" s="49">
        <f t="shared" si="9"/>
        <v>0</v>
      </c>
      <c r="AA10" s="49">
        <f t="shared" si="10"/>
        <v>0</v>
      </c>
      <c r="AB10" s="49">
        <f t="shared" si="11"/>
        <v>0</v>
      </c>
      <c r="AC10" s="49">
        <f t="shared" si="12"/>
        <v>0</v>
      </c>
      <c r="AD10" s="50">
        <f t="shared" si="13"/>
        <v>1</v>
      </c>
      <c r="AE10" s="50">
        <f t="shared" si="14"/>
        <v>1</v>
      </c>
    </row>
    <row r="11" spans="1:61" x14ac:dyDescent="0.35">
      <c r="A11" s="44" t="s">
        <v>42</v>
      </c>
      <c r="B11" s="40"/>
      <c r="C11" s="60"/>
      <c r="D11" s="27" t="s">
        <v>7</v>
      </c>
      <c r="E11" s="28"/>
      <c r="F11" s="29"/>
      <c r="G11" s="60"/>
      <c r="H11" s="60"/>
      <c r="I11" s="60"/>
      <c r="J11" s="93"/>
      <c r="K11" s="102">
        <f t="shared" ref="K11:K41" si="15">SUM(Z11:AA11)</f>
        <v>0</v>
      </c>
      <c r="L11" s="61">
        <f t="shared" si="2"/>
        <v>0</v>
      </c>
      <c r="M11" s="103"/>
      <c r="N11" s="97">
        <f t="shared" si="3"/>
        <v>0</v>
      </c>
      <c r="O11" s="77"/>
      <c r="P11" s="88" t="s">
        <v>115</v>
      </c>
      <c r="Q11" s="91"/>
      <c r="R11" s="20" t="str">
        <f t="shared" si="4"/>
        <v/>
      </c>
      <c r="S11" s="16"/>
      <c r="T11" s="49">
        <f t="shared" si="0"/>
        <v>0</v>
      </c>
      <c r="U11" s="49">
        <f t="shared" si="1"/>
        <v>0</v>
      </c>
      <c r="V11" s="49">
        <f t="shared" si="5"/>
        <v>0</v>
      </c>
      <c r="W11" s="49">
        <f t="shared" si="6"/>
        <v>0</v>
      </c>
      <c r="X11" s="49">
        <f t="shared" si="7"/>
        <v>0</v>
      </c>
      <c r="Y11" s="49">
        <f t="shared" si="8"/>
        <v>0</v>
      </c>
      <c r="Z11" s="49">
        <f t="shared" si="9"/>
        <v>0</v>
      </c>
      <c r="AA11" s="49">
        <f t="shared" si="10"/>
        <v>0</v>
      </c>
      <c r="AB11" s="49">
        <f t="shared" si="11"/>
        <v>0</v>
      </c>
      <c r="AC11" s="49">
        <f t="shared" si="12"/>
        <v>0</v>
      </c>
      <c r="AD11" s="50">
        <f t="shared" si="13"/>
        <v>1</v>
      </c>
      <c r="AE11" s="50">
        <f t="shared" si="14"/>
        <v>1</v>
      </c>
    </row>
    <row r="12" spans="1:61" x14ac:dyDescent="0.35">
      <c r="A12" s="45" t="s">
        <v>43</v>
      </c>
      <c r="B12" s="41"/>
      <c r="C12" s="62"/>
      <c r="D12" s="30" t="s">
        <v>7</v>
      </c>
      <c r="E12" s="31"/>
      <c r="F12" s="32"/>
      <c r="G12" s="62"/>
      <c r="H12" s="62"/>
      <c r="I12" s="62"/>
      <c r="J12" s="94"/>
      <c r="K12" s="104">
        <f t="shared" si="15"/>
        <v>0</v>
      </c>
      <c r="L12" s="63">
        <f t="shared" si="2"/>
        <v>0</v>
      </c>
      <c r="M12" s="105"/>
      <c r="N12" s="98">
        <f t="shared" si="3"/>
        <v>0</v>
      </c>
      <c r="O12" s="78"/>
      <c r="P12" s="87" t="s">
        <v>112</v>
      </c>
      <c r="Q12" s="85"/>
      <c r="R12" s="20" t="str">
        <f t="shared" si="4"/>
        <v/>
      </c>
      <c r="S12" s="16"/>
      <c r="T12" s="49">
        <f t="shared" si="0"/>
        <v>0</v>
      </c>
      <c r="U12" s="49">
        <f t="shared" si="1"/>
        <v>0</v>
      </c>
      <c r="V12" s="49">
        <f t="shared" si="5"/>
        <v>0</v>
      </c>
      <c r="W12" s="49">
        <f t="shared" si="6"/>
        <v>0</v>
      </c>
      <c r="X12" s="49">
        <f t="shared" si="7"/>
        <v>0</v>
      </c>
      <c r="Y12" s="49">
        <f t="shared" si="8"/>
        <v>0</v>
      </c>
      <c r="Z12" s="49">
        <f t="shared" si="9"/>
        <v>0</v>
      </c>
      <c r="AA12" s="49">
        <f t="shared" si="10"/>
        <v>0</v>
      </c>
      <c r="AB12" s="49">
        <f t="shared" si="11"/>
        <v>0</v>
      </c>
      <c r="AC12" s="49">
        <f t="shared" si="12"/>
        <v>0</v>
      </c>
      <c r="AD12" s="50">
        <f t="shared" si="13"/>
        <v>1</v>
      </c>
      <c r="AE12" s="50">
        <f t="shared" si="14"/>
        <v>1</v>
      </c>
    </row>
    <row r="13" spans="1:61" x14ac:dyDescent="0.35">
      <c r="A13" s="44" t="s">
        <v>44</v>
      </c>
      <c r="B13" s="40"/>
      <c r="C13" s="60"/>
      <c r="D13" s="27" t="s">
        <v>7</v>
      </c>
      <c r="E13" s="28"/>
      <c r="F13" s="29"/>
      <c r="G13" s="60"/>
      <c r="H13" s="60"/>
      <c r="I13" s="60"/>
      <c r="J13" s="93"/>
      <c r="K13" s="102">
        <f t="shared" si="15"/>
        <v>0</v>
      </c>
      <c r="L13" s="61">
        <f t="shared" si="2"/>
        <v>0</v>
      </c>
      <c r="M13" s="103"/>
      <c r="N13" s="97">
        <f t="shared" si="3"/>
        <v>0</v>
      </c>
      <c r="O13" s="77"/>
      <c r="P13" s="87" t="s">
        <v>113</v>
      </c>
      <c r="Q13" s="85"/>
      <c r="R13" s="20" t="str">
        <f t="shared" si="4"/>
        <v/>
      </c>
      <c r="S13" s="16"/>
      <c r="T13" s="49">
        <f t="shared" si="0"/>
        <v>0</v>
      </c>
      <c r="U13" s="49">
        <f t="shared" si="1"/>
        <v>0</v>
      </c>
      <c r="V13" s="49">
        <f t="shared" si="5"/>
        <v>0</v>
      </c>
      <c r="W13" s="49">
        <f t="shared" si="6"/>
        <v>0</v>
      </c>
      <c r="X13" s="49">
        <f t="shared" si="7"/>
        <v>0</v>
      </c>
      <c r="Y13" s="49">
        <f t="shared" si="8"/>
        <v>0</v>
      </c>
      <c r="Z13" s="49">
        <f t="shared" si="9"/>
        <v>0</v>
      </c>
      <c r="AA13" s="49">
        <f t="shared" si="10"/>
        <v>0</v>
      </c>
      <c r="AB13" s="49">
        <f t="shared" si="11"/>
        <v>0</v>
      </c>
      <c r="AC13" s="49">
        <f t="shared" si="12"/>
        <v>0</v>
      </c>
      <c r="AD13" s="50">
        <f t="shared" si="13"/>
        <v>1</v>
      </c>
      <c r="AE13" s="50">
        <f t="shared" si="14"/>
        <v>1</v>
      </c>
    </row>
    <row r="14" spans="1:61" x14ac:dyDescent="0.35">
      <c r="A14" s="45" t="s">
        <v>45</v>
      </c>
      <c r="B14" s="41"/>
      <c r="C14" s="62"/>
      <c r="D14" s="30" t="s">
        <v>7</v>
      </c>
      <c r="E14" s="31"/>
      <c r="F14" s="32"/>
      <c r="G14" s="62"/>
      <c r="H14" s="62"/>
      <c r="I14" s="62"/>
      <c r="J14" s="94"/>
      <c r="K14" s="104">
        <f t="shared" si="15"/>
        <v>0</v>
      </c>
      <c r="L14" s="63">
        <f t="shared" si="2"/>
        <v>0</v>
      </c>
      <c r="M14" s="105"/>
      <c r="N14" s="98">
        <f t="shared" si="3"/>
        <v>0</v>
      </c>
      <c r="O14" s="78"/>
      <c r="P14" s="87" t="s">
        <v>114</v>
      </c>
      <c r="Q14" s="85"/>
      <c r="R14" s="20" t="str">
        <f t="shared" si="4"/>
        <v/>
      </c>
      <c r="S14" s="16"/>
      <c r="T14" s="49">
        <f t="shared" si="0"/>
        <v>0</v>
      </c>
      <c r="U14" s="49">
        <f t="shared" si="1"/>
        <v>0</v>
      </c>
      <c r="V14" s="49">
        <f t="shared" si="5"/>
        <v>0</v>
      </c>
      <c r="W14" s="49">
        <f t="shared" si="6"/>
        <v>0</v>
      </c>
      <c r="X14" s="49">
        <f t="shared" si="7"/>
        <v>0</v>
      </c>
      <c r="Y14" s="49">
        <f t="shared" si="8"/>
        <v>0</v>
      </c>
      <c r="Z14" s="49">
        <f t="shared" si="9"/>
        <v>0</v>
      </c>
      <c r="AA14" s="49">
        <f t="shared" si="10"/>
        <v>0</v>
      </c>
      <c r="AB14" s="49">
        <f t="shared" si="11"/>
        <v>0</v>
      </c>
      <c r="AC14" s="49">
        <f t="shared" si="12"/>
        <v>0</v>
      </c>
      <c r="AD14" s="50">
        <f t="shared" si="13"/>
        <v>1</v>
      </c>
      <c r="AE14" s="50">
        <f t="shared" si="14"/>
        <v>1</v>
      </c>
    </row>
    <row r="15" spans="1:61" x14ac:dyDescent="0.35">
      <c r="A15" s="44" t="s">
        <v>46</v>
      </c>
      <c r="B15" s="40"/>
      <c r="C15" s="60"/>
      <c r="D15" s="27" t="s">
        <v>7</v>
      </c>
      <c r="E15" s="28"/>
      <c r="F15" s="29"/>
      <c r="G15" s="60"/>
      <c r="H15" s="60"/>
      <c r="I15" s="60"/>
      <c r="J15" s="93"/>
      <c r="K15" s="102">
        <f t="shared" si="15"/>
        <v>0</v>
      </c>
      <c r="L15" s="61">
        <f t="shared" si="2"/>
        <v>0</v>
      </c>
      <c r="M15" s="103"/>
      <c r="N15" s="97">
        <f t="shared" si="3"/>
        <v>0</v>
      </c>
      <c r="O15" s="77"/>
      <c r="P15" s="88" t="s">
        <v>116</v>
      </c>
      <c r="Q15" s="91"/>
      <c r="R15" s="20" t="str">
        <f t="shared" si="4"/>
        <v/>
      </c>
      <c r="S15" s="16"/>
      <c r="T15" s="49">
        <f t="shared" si="0"/>
        <v>0</v>
      </c>
      <c r="U15" s="49">
        <f t="shared" si="1"/>
        <v>0</v>
      </c>
      <c r="V15" s="49">
        <f t="shared" si="5"/>
        <v>0</v>
      </c>
      <c r="W15" s="49">
        <f t="shared" si="6"/>
        <v>0</v>
      </c>
      <c r="X15" s="49">
        <f t="shared" si="7"/>
        <v>0</v>
      </c>
      <c r="Y15" s="49">
        <f t="shared" si="8"/>
        <v>0</v>
      </c>
      <c r="Z15" s="49">
        <f t="shared" si="9"/>
        <v>0</v>
      </c>
      <c r="AA15" s="49">
        <f t="shared" si="10"/>
        <v>0</v>
      </c>
      <c r="AB15" s="49">
        <f t="shared" si="11"/>
        <v>0</v>
      </c>
      <c r="AC15" s="49">
        <f t="shared" si="12"/>
        <v>0</v>
      </c>
      <c r="AD15" s="50">
        <f t="shared" si="13"/>
        <v>1</v>
      </c>
      <c r="AE15" s="50">
        <f t="shared" si="14"/>
        <v>1</v>
      </c>
    </row>
    <row r="16" spans="1:61" x14ac:dyDescent="0.35">
      <c r="A16" s="45" t="s">
        <v>47</v>
      </c>
      <c r="B16" s="41"/>
      <c r="C16" s="62"/>
      <c r="D16" s="30" t="s">
        <v>7</v>
      </c>
      <c r="E16" s="31"/>
      <c r="F16" s="32"/>
      <c r="G16" s="62"/>
      <c r="H16" s="62"/>
      <c r="I16" s="62"/>
      <c r="J16" s="94"/>
      <c r="K16" s="104">
        <f t="shared" si="15"/>
        <v>0</v>
      </c>
      <c r="L16" s="63">
        <f t="shared" si="2"/>
        <v>0</v>
      </c>
      <c r="M16" s="105"/>
      <c r="N16" s="98">
        <f t="shared" si="3"/>
        <v>0</v>
      </c>
      <c r="O16" s="78"/>
      <c r="P16" s="87" t="s">
        <v>112</v>
      </c>
      <c r="Q16" s="85"/>
      <c r="R16" s="20" t="str">
        <f t="shared" si="4"/>
        <v/>
      </c>
      <c r="S16" s="16"/>
      <c r="T16" s="49">
        <f t="shared" si="0"/>
        <v>0</v>
      </c>
      <c r="U16" s="49">
        <f t="shared" si="1"/>
        <v>0</v>
      </c>
      <c r="V16" s="49">
        <f t="shared" si="5"/>
        <v>0</v>
      </c>
      <c r="W16" s="49">
        <f t="shared" si="6"/>
        <v>0</v>
      </c>
      <c r="X16" s="49">
        <f t="shared" si="7"/>
        <v>0</v>
      </c>
      <c r="Y16" s="49">
        <f t="shared" si="8"/>
        <v>0</v>
      </c>
      <c r="Z16" s="49">
        <f t="shared" si="9"/>
        <v>0</v>
      </c>
      <c r="AA16" s="49">
        <f t="shared" si="10"/>
        <v>0</v>
      </c>
      <c r="AB16" s="49">
        <f t="shared" si="11"/>
        <v>0</v>
      </c>
      <c r="AC16" s="49">
        <f t="shared" si="12"/>
        <v>0</v>
      </c>
      <c r="AD16" s="50">
        <f t="shared" si="13"/>
        <v>1</v>
      </c>
      <c r="AE16" s="50">
        <f t="shared" si="14"/>
        <v>1</v>
      </c>
    </row>
    <row r="17" spans="1:31" x14ac:dyDescent="0.35">
      <c r="A17" s="44" t="s">
        <v>48</v>
      </c>
      <c r="B17" s="40"/>
      <c r="C17" s="60"/>
      <c r="D17" s="27" t="s">
        <v>7</v>
      </c>
      <c r="E17" s="28"/>
      <c r="F17" s="29"/>
      <c r="G17" s="60"/>
      <c r="H17" s="60"/>
      <c r="I17" s="60"/>
      <c r="J17" s="93"/>
      <c r="K17" s="102">
        <f t="shared" si="15"/>
        <v>0</v>
      </c>
      <c r="L17" s="61">
        <f t="shared" si="2"/>
        <v>0</v>
      </c>
      <c r="M17" s="103"/>
      <c r="N17" s="97">
        <f t="shared" si="3"/>
        <v>0</v>
      </c>
      <c r="O17" s="77"/>
      <c r="P17" s="87" t="s">
        <v>113</v>
      </c>
      <c r="Q17" s="85"/>
      <c r="R17" s="20" t="str">
        <f t="shared" si="4"/>
        <v/>
      </c>
      <c r="S17" s="16"/>
      <c r="T17" s="49">
        <f t="shared" si="0"/>
        <v>0</v>
      </c>
      <c r="U17" s="49">
        <f t="shared" si="1"/>
        <v>0</v>
      </c>
      <c r="V17" s="49">
        <f t="shared" si="5"/>
        <v>0</v>
      </c>
      <c r="W17" s="49">
        <f t="shared" si="6"/>
        <v>0</v>
      </c>
      <c r="X17" s="49">
        <f t="shared" si="7"/>
        <v>0</v>
      </c>
      <c r="Y17" s="49">
        <f t="shared" si="8"/>
        <v>0</v>
      </c>
      <c r="Z17" s="49">
        <f t="shared" si="9"/>
        <v>0</v>
      </c>
      <c r="AA17" s="49">
        <f t="shared" si="10"/>
        <v>0</v>
      </c>
      <c r="AB17" s="49">
        <f t="shared" si="11"/>
        <v>0</v>
      </c>
      <c r="AC17" s="49">
        <f t="shared" si="12"/>
        <v>0</v>
      </c>
      <c r="AD17" s="50">
        <f t="shared" si="13"/>
        <v>1</v>
      </c>
      <c r="AE17" s="50">
        <f t="shared" si="14"/>
        <v>1</v>
      </c>
    </row>
    <row r="18" spans="1:31" x14ac:dyDescent="0.35">
      <c r="A18" s="45" t="s">
        <v>49</v>
      </c>
      <c r="B18" s="41"/>
      <c r="C18" s="62"/>
      <c r="D18" s="30" t="s">
        <v>7</v>
      </c>
      <c r="E18" s="31"/>
      <c r="F18" s="32"/>
      <c r="G18" s="62"/>
      <c r="H18" s="62"/>
      <c r="I18" s="62"/>
      <c r="J18" s="94"/>
      <c r="K18" s="104">
        <f t="shared" si="15"/>
        <v>0</v>
      </c>
      <c r="L18" s="63">
        <f t="shared" si="2"/>
        <v>0</v>
      </c>
      <c r="M18" s="105"/>
      <c r="N18" s="98">
        <f t="shared" si="3"/>
        <v>0</v>
      </c>
      <c r="O18" s="78"/>
      <c r="P18" s="87" t="s">
        <v>114</v>
      </c>
      <c r="Q18" s="85"/>
      <c r="R18" s="20" t="str">
        <f t="shared" si="4"/>
        <v/>
      </c>
      <c r="S18" s="16"/>
      <c r="T18" s="49">
        <f t="shared" si="0"/>
        <v>0</v>
      </c>
      <c r="U18" s="49">
        <f t="shared" si="1"/>
        <v>0</v>
      </c>
      <c r="V18" s="49">
        <f t="shared" si="5"/>
        <v>0</v>
      </c>
      <c r="W18" s="49">
        <f t="shared" si="6"/>
        <v>0</v>
      </c>
      <c r="X18" s="49">
        <f t="shared" si="7"/>
        <v>0</v>
      </c>
      <c r="Y18" s="49">
        <f t="shared" si="8"/>
        <v>0</v>
      </c>
      <c r="Z18" s="49">
        <f t="shared" si="9"/>
        <v>0</v>
      </c>
      <c r="AA18" s="49">
        <f t="shared" si="10"/>
        <v>0</v>
      </c>
      <c r="AB18" s="49">
        <f t="shared" si="11"/>
        <v>0</v>
      </c>
      <c r="AC18" s="49">
        <f t="shared" si="12"/>
        <v>0</v>
      </c>
      <c r="AD18" s="50">
        <f t="shared" si="13"/>
        <v>1</v>
      </c>
      <c r="AE18" s="50">
        <f t="shared" si="14"/>
        <v>1</v>
      </c>
    </row>
    <row r="19" spans="1:31" x14ac:dyDescent="0.35">
      <c r="A19" s="44" t="s">
        <v>50</v>
      </c>
      <c r="B19" s="40"/>
      <c r="C19" s="60"/>
      <c r="D19" s="27" t="s">
        <v>7</v>
      </c>
      <c r="E19" s="28"/>
      <c r="F19" s="29"/>
      <c r="G19" s="60"/>
      <c r="H19" s="60"/>
      <c r="I19" s="60"/>
      <c r="J19" s="93"/>
      <c r="K19" s="102">
        <f t="shared" si="15"/>
        <v>0</v>
      </c>
      <c r="L19" s="61">
        <f t="shared" si="2"/>
        <v>0</v>
      </c>
      <c r="M19" s="103"/>
      <c r="N19" s="97">
        <f t="shared" si="3"/>
        <v>0</v>
      </c>
      <c r="O19" s="77"/>
      <c r="P19" s="88" t="s">
        <v>117</v>
      </c>
      <c r="Q19" s="91"/>
      <c r="R19" s="20" t="str">
        <f t="shared" si="4"/>
        <v/>
      </c>
      <c r="S19" s="16"/>
      <c r="T19" s="49">
        <f t="shared" si="0"/>
        <v>0</v>
      </c>
      <c r="U19" s="49">
        <f t="shared" si="1"/>
        <v>0</v>
      </c>
      <c r="V19" s="49">
        <f t="shared" si="5"/>
        <v>0</v>
      </c>
      <c r="W19" s="49">
        <f t="shared" si="6"/>
        <v>0</v>
      </c>
      <c r="X19" s="49">
        <f t="shared" si="7"/>
        <v>0</v>
      </c>
      <c r="Y19" s="49">
        <f t="shared" si="8"/>
        <v>0</v>
      </c>
      <c r="Z19" s="49">
        <f t="shared" si="9"/>
        <v>0</v>
      </c>
      <c r="AA19" s="49">
        <f t="shared" si="10"/>
        <v>0</v>
      </c>
      <c r="AB19" s="49">
        <f t="shared" si="11"/>
        <v>0</v>
      </c>
      <c r="AC19" s="49">
        <f t="shared" si="12"/>
        <v>0</v>
      </c>
      <c r="AD19" s="50">
        <f t="shared" si="13"/>
        <v>1</v>
      </c>
      <c r="AE19" s="50">
        <f t="shared" si="14"/>
        <v>1</v>
      </c>
    </row>
    <row r="20" spans="1:31" x14ac:dyDescent="0.35">
      <c r="A20" s="45" t="s">
        <v>51</v>
      </c>
      <c r="B20" s="41"/>
      <c r="C20" s="62"/>
      <c r="D20" s="30" t="s">
        <v>7</v>
      </c>
      <c r="E20" s="31"/>
      <c r="F20" s="32"/>
      <c r="G20" s="62"/>
      <c r="H20" s="62"/>
      <c r="I20" s="62"/>
      <c r="J20" s="94"/>
      <c r="K20" s="104">
        <f t="shared" si="15"/>
        <v>0</v>
      </c>
      <c r="L20" s="63">
        <f t="shared" si="2"/>
        <v>0</v>
      </c>
      <c r="M20" s="105"/>
      <c r="N20" s="98">
        <f t="shared" si="3"/>
        <v>0</v>
      </c>
      <c r="O20" s="78"/>
      <c r="P20" s="87" t="s">
        <v>112</v>
      </c>
      <c r="Q20" s="85"/>
      <c r="R20" s="20" t="str">
        <f t="shared" si="4"/>
        <v/>
      </c>
      <c r="S20" s="16"/>
      <c r="T20" s="49">
        <f t="shared" si="0"/>
        <v>0</v>
      </c>
      <c r="U20" s="49">
        <f t="shared" si="1"/>
        <v>0</v>
      </c>
      <c r="V20" s="49">
        <f t="shared" si="5"/>
        <v>0</v>
      </c>
      <c r="W20" s="49">
        <f t="shared" si="6"/>
        <v>0</v>
      </c>
      <c r="X20" s="49">
        <f t="shared" si="7"/>
        <v>0</v>
      </c>
      <c r="Y20" s="49">
        <f t="shared" si="8"/>
        <v>0</v>
      </c>
      <c r="Z20" s="49">
        <f t="shared" si="9"/>
        <v>0</v>
      </c>
      <c r="AA20" s="49">
        <f t="shared" si="10"/>
        <v>0</v>
      </c>
      <c r="AB20" s="49">
        <f t="shared" si="11"/>
        <v>0</v>
      </c>
      <c r="AC20" s="49">
        <f t="shared" si="12"/>
        <v>0</v>
      </c>
      <c r="AD20" s="50">
        <f t="shared" si="13"/>
        <v>1</v>
      </c>
      <c r="AE20" s="50">
        <f t="shared" si="14"/>
        <v>1</v>
      </c>
    </row>
    <row r="21" spans="1:31" x14ac:dyDescent="0.35">
      <c r="A21" s="44" t="s">
        <v>52</v>
      </c>
      <c r="B21" s="40"/>
      <c r="C21" s="60"/>
      <c r="D21" s="27" t="s">
        <v>7</v>
      </c>
      <c r="E21" s="28"/>
      <c r="F21" s="29"/>
      <c r="G21" s="60"/>
      <c r="H21" s="60"/>
      <c r="I21" s="60"/>
      <c r="J21" s="93"/>
      <c r="K21" s="102">
        <f t="shared" si="15"/>
        <v>0</v>
      </c>
      <c r="L21" s="61">
        <f t="shared" si="2"/>
        <v>0</v>
      </c>
      <c r="M21" s="103"/>
      <c r="N21" s="97">
        <f t="shared" si="3"/>
        <v>0</v>
      </c>
      <c r="O21" s="77"/>
      <c r="P21" s="87" t="s">
        <v>113</v>
      </c>
      <c r="Q21" s="85"/>
      <c r="R21" s="20" t="str">
        <f t="shared" si="4"/>
        <v/>
      </c>
      <c r="S21" s="16"/>
      <c r="T21" s="49">
        <f t="shared" si="0"/>
        <v>0</v>
      </c>
      <c r="U21" s="49">
        <f t="shared" si="1"/>
        <v>0</v>
      </c>
      <c r="V21" s="49">
        <f t="shared" si="5"/>
        <v>0</v>
      </c>
      <c r="W21" s="49">
        <f t="shared" si="6"/>
        <v>0</v>
      </c>
      <c r="X21" s="49">
        <f t="shared" si="7"/>
        <v>0</v>
      </c>
      <c r="Y21" s="49">
        <f t="shared" si="8"/>
        <v>0</v>
      </c>
      <c r="Z21" s="49">
        <f t="shared" si="9"/>
        <v>0</v>
      </c>
      <c r="AA21" s="49">
        <f t="shared" si="10"/>
        <v>0</v>
      </c>
      <c r="AB21" s="49">
        <f t="shared" si="11"/>
        <v>0</v>
      </c>
      <c r="AC21" s="49">
        <f t="shared" si="12"/>
        <v>0</v>
      </c>
      <c r="AD21" s="50">
        <f t="shared" si="13"/>
        <v>1</v>
      </c>
      <c r="AE21" s="50">
        <f t="shared" si="14"/>
        <v>1</v>
      </c>
    </row>
    <row r="22" spans="1:31" x14ac:dyDescent="0.35">
      <c r="A22" s="45" t="s">
        <v>53</v>
      </c>
      <c r="B22" s="41"/>
      <c r="C22" s="62"/>
      <c r="D22" s="30" t="s">
        <v>7</v>
      </c>
      <c r="E22" s="31"/>
      <c r="F22" s="32"/>
      <c r="G22" s="62"/>
      <c r="H22" s="62"/>
      <c r="I22" s="62"/>
      <c r="J22" s="94"/>
      <c r="K22" s="104">
        <f t="shared" si="15"/>
        <v>0</v>
      </c>
      <c r="L22" s="63">
        <f t="shared" si="2"/>
        <v>0</v>
      </c>
      <c r="M22" s="105"/>
      <c r="N22" s="98">
        <f t="shared" si="3"/>
        <v>0</v>
      </c>
      <c r="O22" s="78"/>
      <c r="P22" s="87" t="s">
        <v>114</v>
      </c>
      <c r="Q22" s="85"/>
      <c r="R22" s="20" t="str">
        <f t="shared" si="4"/>
        <v/>
      </c>
      <c r="S22" s="16"/>
      <c r="T22" s="49">
        <f t="shared" si="0"/>
        <v>0</v>
      </c>
      <c r="U22" s="49">
        <f t="shared" si="1"/>
        <v>0</v>
      </c>
      <c r="V22" s="49">
        <f t="shared" si="5"/>
        <v>0</v>
      </c>
      <c r="W22" s="49">
        <f t="shared" si="6"/>
        <v>0</v>
      </c>
      <c r="X22" s="49">
        <f t="shared" si="7"/>
        <v>0</v>
      </c>
      <c r="Y22" s="49">
        <f t="shared" si="8"/>
        <v>0</v>
      </c>
      <c r="Z22" s="49">
        <f t="shared" si="9"/>
        <v>0</v>
      </c>
      <c r="AA22" s="49">
        <f t="shared" si="10"/>
        <v>0</v>
      </c>
      <c r="AB22" s="49">
        <f t="shared" si="11"/>
        <v>0</v>
      </c>
      <c r="AC22" s="49">
        <f t="shared" si="12"/>
        <v>0</v>
      </c>
      <c r="AD22" s="50">
        <f t="shared" si="13"/>
        <v>1</v>
      </c>
      <c r="AE22" s="50">
        <f t="shared" si="14"/>
        <v>1</v>
      </c>
    </row>
    <row r="23" spans="1:31" x14ac:dyDescent="0.35">
      <c r="A23" s="44" t="s">
        <v>54</v>
      </c>
      <c r="B23" s="40"/>
      <c r="C23" s="60"/>
      <c r="D23" s="27" t="s">
        <v>7</v>
      </c>
      <c r="E23" s="28"/>
      <c r="F23" s="29"/>
      <c r="G23" s="60"/>
      <c r="H23" s="60"/>
      <c r="I23" s="60"/>
      <c r="J23" s="93"/>
      <c r="K23" s="102">
        <f t="shared" si="15"/>
        <v>0</v>
      </c>
      <c r="L23" s="61">
        <f t="shared" si="2"/>
        <v>0</v>
      </c>
      <c r="M23" s="103"/>
      <c r="N23" s="97">
        <f t="shared" si="3"/>
        <v>0</v>
      </c>
      <c r="O23" s="77"/>
      <c r="P23" s="88" t="s">
        <v>118</v>
      </c>
      <c r="Q23" s="91"/>
      <c r="R23" s="20" t="str">
        <f t="shared" si="4"/>
        <v/>
      </c>
      <c r="S23" s="16"/>
      <c r="T23" s="49">
        <f t="shared" si="0"/>
        <v>0</v>
      </c>
      <c r="U23" s="49">
        <f t="shared" si="1"/>
        <v>0</v>
      </c>
      <c r="V23" s="49">
        <f t="shared" si="5"/>
        <v>0</v>
      </c>
      <c r="W23" s="49">
        <f t="shared" si="6"/>
        <v>0</v>
      </c>
      <c r="X23" s="49">
        <f t="shared" si="7"/>
        <v>0</v>
      </c>
      <c r="Y23" s="49">
        <f t="shared" si="8"/>
        <v>0</v>
      </c>
      <c r="Z23" s="49">
        <f t="shared" si="9"/>
        <v>0</v>
      </c>
      <c r="AA23" s="49">
        <f t="shared" si="10"/>
        <v>0</v>
      </c>
      <c r="AB23" s="49">
        <f t="shared" si="11"/>
        <v>0</v>
      </c>
      <c r="AC23" s="49">
        <f t="shared" si="12"/>
        <v>0</v>
      </c>
      <c r="AD23" s="50">
        <f t="shared" si="13"/>
        <v>1</v>
      </c>
      <c r="AE23" s="50">
        <f t="shared" si="14"/>
        <v>1</v>
      </c>
    </row>
    <row r="24" spans="1:31" x14ac:dyDescent="0.35">
      <c r="A24" s="45" t="s">
        <v>55</v>
      </c>
      <c r="B24" s="41"/>
      <c r="C24" s="62"/>
      <c r="D24" s="30" t="s">
        <v>7</v>
      </c>
      <c r="E24" s="31"/>
      <c r="F24" s="32"/>
      <c r="G24" s="62"/>
      <c r="H24" s="62"/>
      <c r="I24" s="62"/>
      <c r="J24" s="94"/>
      <c r="K24" s="104">
        <f t="shared" si="15"/>
        <v>0</v>
      </c>
      <c r="L24" s="63">
        <f t="shared" si="2"/>
        <v>0</v>
      </c>
      <c r="M24" s="105"/>
      <c r="N24" s="98">
        <f t="shared" si="3"/>
        <v>0</v>
      </c>
      <c r="O24" s="78"/>
      <c r="P24" s="87" t="s">
        <v>112</v>
      </c>
      <c r="Q24" s="85"/>
      <c r="R24" s="20" t="str">
        <f t="shared" si="4"/>
        <v/>
      </c>
      <c r="S24" s="16"/>
      <c r="T24" s="49">
        <f t="shared" si="0"/>
        <v>0</v>
      </c>
      <c r="U24" s="49">
        <f t="shared" si="1"/>
        <v>0</v>
      </c>
      <c r="V24" s="49">
        <f t="shared" si="5"/>
        <v>0</v>
      </c>
      <c r="W24" s="49">
        <f t="shared" si="6"/>
        <v>0</v>
      </c>
      <c r="X24" s="49">
        <f t="shared" si="7"/>
        <v>0</v>
      </c>
      <c r="Y24" s="49">
        <f t="shared" si="8"/>
        <v>0</v>
      </c>
      <c r="Z24" s="49">
        <f t="shared" si="9"/>
        <v>0</v>
      </c>
      <c r="AA24" s="49">
        <f t="shared" si="10"/>
        <v>0</v>
      </c>
      <c r="AB24" s="49">
        <f t="shared" si="11"/>
        <v>0</v>
      </c>
      <c r="AC24" s="49">
        <f t="shared" si="12"/>
        <v>0</v>
      </c>
      <c r="AD24" s="50">
        <f t="shared" si="13"/>
        <v>1</v>
      </c>
      <c r="AE24" s="50">
        <f t="shared" si="14"/>
        <v>1</v>
      </c>
    </row>
    <row r="25" spans="1:31" x14ac:dyDescent="0.35">
      <c r="A25" s="44" t="s">
        <v>56</v>
      </c>
      <c r="B25" s="40"/>
      <c r="C25" s="60"/>
      <c r="D25" s="27" t="s">
        <v>7</v>
      </c>
      <c r="E25" s="28"/>
      <c r="F25" s="29"/>
      <c r="G25" s="60"/>
      <c r="H25" s="60"/>
      <c r="I25" s="60"/>
      <c r="J25" s="93"/>
      <c r="K25" s="102">
        <f t="shared" si="15"/>
        <v>0</v>
      </c>
      <c r="L25" s="61">
        <f t="shared" si="2"/>
        <v>0</v>
      </c>
      <c r="M25" s="103"/>
      <c r="N25" s="97">
        <f t="shared" si="3"/>
        <v>0</v>
      </c>
      <c r="O25" s="77"/>
      <c r="P25" s="87" t="s">
        <v>113</v>
      </c>
      <c r="Q25" s="85"/>
      <c r="R25" s="20" t="str">
        <f t="shared" si="4"/>
        <v/>
      </c>
      <c r="S25" s="16"/>
      <c r="T25" s="49">
        <f t="shared" si="0"/>
        <v>0</v>
      </c>
      <c r="U25" s="49">
        <f t="shared" si="1"/>
        <v>0</v>
      </c>
      <c r="V25" s="49">
        <f t="shared" si="5"/>
        <v>0</v>
      </c>
      <c r="W25" s="49">
        <f t="shared" si="6"/>
        <v>0</v>
      </c>
      <c r="X25" s="49">
        <f t="shared" si="7"/>
        <v>0</v>
      </c>
      <c r="Y25" s="49">
        <f t="shared" si="8"/>
        <v>0</v>
      </c>
      <c r="Z25" s="49">
        <f t="shared" si="9"/>
        <v>0</v>
      </c>
      <c r="AA25" s="49">
        <f t="shared" si="10"/>
        <v>0</v>
      </c>
      <c r="AB25" s="49">
        <f t="shared" si="11"/>
        <v>0</v>
      </c>
      <c r="AC25" s="49">
        <f t="shared" si="12"/>
        <v>0</v>
      </c>
      <c r="AD25" s="50">
        <f t="shared" si="13"/>
        <v>1</v>
      </c>
      <c r="AE25" s="50">
        <f t="shared" si="14"/>
        <v>1</v>
      </c>
    </row>
    <row r="26" spans="1:31" x14ac:dyDescent="0.35">
      <c r="A26" s="45" t="s">
        <v>57</v>
      </c>
      <c r="B26" s="41"/>
      <c r="C26" s="62"/>
      <c r="D26" s="30" t="s">
        <v>7</v>
      </c>
      <c r="E26" s="31"/>
      <c r="F26" s="32"/>
      <c r="G26" s="62"/>
      <c r="H26" s="62"/>
      <c r="I26" s="62"/>
      <c r="J26" s="94"/>
      <c r="K26" s="104">
        <f t="shared" si="15"/>
        <v>0</v>
      </c>
      <c r="L26" s="63">
        <f t="shared" si="2"/>
        <v>0</v>
      </c>
      <c r="M26" s="105"/>
      <c r="N26" s="98">
        <f t="shared" si="3"/>
        <v>0</v>
      </c>
      <c r="O26" s="78"/>
      <c r="P26" s="87" t="s">
        <v>114</v>
      </c>
      <c r="Q26" s="85"/>
      <c r="R26" s="20" t="str">
        <f t="shared" si="4"/>
        <v/>
      </c>
      <c r="S26" s="16"/>
      <c r="T26" s="49">
        <f t="shared" si="0"/>
        <v>0</v>
      </c>
      <c r="U26" s="49">
        <f t="shared" si="1"/>
        <v>0</v>
      </c>
      <c r="V26" s="49">
        <f t="shared" si="5"/>
        <v>0</v>
      </c>
      <c r="W26" s="49">
        <f t="shared" si="6"/>
        <v>0</v>
      </c>
      <c r="X26" s="49">
        <f t="shared" si="7"/>
        <v>0</v>
      </c>
      <c r="Y26" s="49">
        <f t="shared" si="8"/>
        <v>0</v>
      </c>
      <c r="Z26" s="49">
        <f t="shared" si="9"/>
        <v>0</v>
      </c>
      <c r="AA26" s="49">
        <f t="shared" si="10"/>
        <v>0</v>
      </c>
      <c r="AB26" s="49">
        <f t="shared" si="11"/>
        <v>0</v>
      </c>
      <c r="AC26" s="49">
        <f t="shared" si="12"/>
        <v>0</v>
      </c>
      <c r="AD26" s="50">
        <f t="shared" si="13"/>
        <v>1</v>
      </c>
      <c r="AE26" s="50">
        <f t="shared" si="14"/>
        <v>1</v>
      </c>
    </row>
    <row r="27" spans="1:31" x14ac:dyDescent="0.35">
      <c r="A27" s="44" t="s">
        <v>58</v>
      </c>
      <c r="B27" s="40"/>
      <c r="C27" s="60"/>
      <c r="D27" s="27" t="s">
        <v>7</v>
      </c>
      <c r="E27" s="28"/>
      <c r="F27" s="29"/>
      <c r="G27" s="60"/>
      <c r="H27" s="60"/>
      <c r="I27" s="60"/>
      <c r="J27" s="93"/>
      <c r="K27" s="102">
        <f t="shared" si="15"/>
        <v>0</v>
      </c>
      <c r="L27" s="61">
        <f t="shared" si="2"/>
        <v>0</v>
      </c>
      <c r="M27" s="103"/>
      <c r="N27" s="97">
        <f t="shared" si="3"/>
        <v>0</v>
      </c>
      <c r="O27" s="79"/>
      <c r="P27" s="88" t="s">
        <v>119</v>
      </c>
      <c r="Q27" s="90"/>
      <c r="R27" s="20" t="str">
        <f t="shared" si="4"/>
        <v/>
      </c>
      <c r="S27" s="16"/>
      <c r="T27" s="49">
        <f t="shared" si="0"/>
        <v>0</v>
      </c>
      <c r="U27" s="49">
        <f t="shared" si="1"/>
        <v>0</v>
      </c>
      <c r="V27" s="49">
        <f t="shared" si="5"/>
        <v>0</v>
      </c>
      <c r="W27" s="49">
        <f t="shared" si="6"/>
        <v>0</v>
      </c>
      <c r="X27" s="49">
        <f t="shared" si="7"/>
        <v>0</v>
      </c>
      <c r="Y27" s="49">
        <f t="shared" si="8"/>
        <v>0</v>
      </c>
      <c r="Z27" s="49">
        <f t="shared" si="9"/>
        <v>0</v>
      </c>
      <c r="AA27" s="49">
        <f t="shared" si="10"/>
        <v>0</v>
      </c>
      <c r="AB27" s="49">
        <f t="shared" si="11"/>
        <v>0</v>
      </c>
      <c r="AC27" s="49">
        <f t="shared" si="12"/>
        <v>0</v>
      </c>
      <c r="AD27" s="50">
        <f t="shared" si="13"/>
        <v>1</v>
      </c>
      <c r="AE27" s="50">
        <f t="shared" si="14"/>
        <v>1</v>
      </c>
    </row>
    <row r="28" spans="1:31" x14ac:dyDescent="0.35">
      <c r="A28" s="45" t="s">
        <v>59</v>
      </c>
      <c r="B28" s="41"/>
      <c r="C28" s="62"/>
      <c r="D28" s="30" t="s">
        <v>7</v>
      </c>
      <c r="E28" s="31"/>
      <c r="F28" s="32"/>
      <c r="G28" s="62"/>
      <c r="H28" s="62"/>
      <c r="I28" s="62"/>
      <c r="J28" s="94"/>
      <c r="K28" s="104">
        <f t="shared" si="15"/>
        <v>0</v>
      </c>
      <c r="L28" s="63">
        <f t="shared" si="2"/>
        <v>0</v>
      </c>
      <c r="M28" s="105"/>
      <c r="N28" s="98">
        <f t="shared" si="3"/>
        <v>0</v>
      </c>
      <c r="O28" s="80"/>
      <c r="P28" s="87" t="s">
        <v>112</v>
      </c>
      <c r="Q28" s="85"/>
      <c r="R28" s="20" t="str">
        <f t="shared" si="4"/>
        <v/>
      </c>
      <c r="S28" s="16"/>
      <c r="T28" s="49">
        <f t="shared" si="0"/>
        <v>0</v>
      </c>
      <c r="U28" s="49">
        <f t="shared" si="1"/>
        <v>0</v>
      </c>
      <c r="V28" s="49">
        <f t="shared" si="5"/>
        <v>0</v>
      </c>
      <c r="W28" s="49">
        <f t="shared" si="6"/>
        <v>0</v>
      </c>
      <c r="X28" s="49">
        <f t="shared" si="7"/>
        <v>0</v>
      </c>
      <c r="Y28" s="49">
        <f t="shared" si="8"/>
        <v>0</v>
      </c>
      <c r="Z28" s="49">
        <f t="shared" si="9"/>
        <v>0</v>
      </c>
      <c r="AA28" s="49">
        <f t="shared" si="10"/>
        <v>0</v>
      </c>
      <c r="AB28" s="49">
        <f t="shared" si="11"/>
        <v>0</v>
      </c>
      <c r="AC28" s="49">
        <f t="shared" si="12"/>
        <v>0</v>
      </c>
      <c r="AD28" s="50">
        <f t="shared" si="13"/>
        <v>1</v>
      </c>
      <c r="AE28" s="50">
        <f t="shared" si="14"/>
        <v>1</v>
      </c>
    </row>
    <row r="29" spans="1:31" x14ac:dyDescent="0.35">
      <c r="A29" s="44" t="s">
        <v>60</v>
      </c>
      <c r="B29" s="40"/>
      <c r="C29" s="60"/>
      <c r="D29" s="27" t="s">
        <v>7</v>
      </c>
      <c r="E29" s="28"/>
      <c r="F29" s="29"/>
      <c r="G29" s="60"/>
      <c r="H29" s="60"/>
      <c r="I29" s="60"/>
      <c r="J29" s="93"/>
      <c r="K29" s="102">
        <f t="shared" si="15"/>
        <v>0</v>
      </c>
      <c r="L29" s="61">
        <f t="shared" si="2"/>
        <v>0</v>
      </c>
      <c r="M29" s="103"/>
      <c r="N29" s="97">
        <f t="shared" si="3"/>
        <v>0</v>
      </c>
      <c r="O29" s="79"/>
      <c r="P29" s="87" t="s">
        <v>113</v>
      </c>
      <c r="Q29" s="85"/>
      <c r="R29" s="20" t="str">
        <f t="shared" si="4"/>
        <v/>
      </c>
      <c r="S29" s="16"/>
      <c r="T29" s="49">
        <f t="shared" si="0"/>
        <v>0</v>
      </c>
      <c r="U29" s="49">
        <f t="shared" si="1"/>
        <v>0</v>
      </c>
      <c r="V29" s="49">
        <f t="shared" si="5"/>
        <v>0</v>
      </c>
      <c r="W29" s="49">
        <f t="shared" si="6"/>
        <v>0</v>
      </c>
      <c r="X29" s="49">
        <f t="shared" si="7"/>
        <v>0</v>
      </c>
      <c r="Y29" s="49">
        <f t="shared" si="8"/>
        <v>0</v>
      </c>
      <c r="Z29" s="49">
        <f t="shared" si="9"/>
        <v>0</v>
      </c>
      <c r="AA29" s="49">
        <f t="shared" si="10"/>
        <v>0</v>
      </c>
      <c r="AB29" s="49">
        <f t="shared" si="11"/>
        <v>0</v>
      </c>
      <c r="AC29" s="49">
        <f t="shared" si="12"/>
        <v>0</v>
      </c>
      <c r="AD29" s="50">
        <f t="shared" si="13"/>
        <v>1</v>
      </c>
      <c r="AE29" s="50">
        <f t="shared" si="14"/>
        <v>1</v>
      </c>
    </row>
    <row r="30" spans="1:31" x14ac:dyDescent="0.35">
      <c r="A30" s="45" t="s">
        <v>61</v>
      </c>
      <c r="B30" s="41"/>
      <c r="C30" s="62"/>
      <c r="D30" s="30" t="s">
        <v>7</v>
      </c>
      <c r="E30" s="31"/>
      <c r="F30" s="32"/>
      <c r="G30" s="62"/>
      <c r="H30" s="62"/>
      <c r="I30" s="62"/>
      <c r="J30" s="94"/>
      <c r="K30" s="104">
        <f t="shared" si="15"/>
        <v>0</v>
      </c>
      <c r="L30" s="63">
        <f t="shared" si="2"/>
        <v>0</v>
      </c>
      <c r="M30" s="105"/>
      <c r="N30" s="98">
        <f t="shared" si="3"/>
        <v>0</v>
      </c>
      <c r="O30" s="80"/>
      <c r="P30" s="87" t="s">
        <v>114</v>
      </c>
      <c r="Q30" s="85"/>
      <c r="R30" s="20" t="str">
        <f t="shared" si="4"/>
        <v/>
      </c>
      <c r="S30" s="16"/>
      <c r="T30" s="49">
        <f t="shared" si="0"/>
        <v>0</v>
      </c>
      <c r="U30" s="49">
        <f t="shared" si="1"/>
        <v>0</v>
      </c>
      <c r="V30" s="49">
        <f t="shared" si="5"/>
        <v>0</v>
      </c>
      <c r="W30" s="49">
        <f t="shared" si="6"/>
        <v>0</v>
      </c>
      <c r="X30" s="49">
        <f t="shared" si="7"/>
        <v>0</v>
      </c>
      <c r="Y30" s="49">
        <f t="shared" si="8"/>
        <v>0</v>
      </c>
      <c r="Z30" s="49">
        <f t="shared" si="9"/>
        <v>0</v>
      </c>
      <c r="AA30" s="49">
        <f t="shared" si="10"/>
        <v>0</v>
      </c>
      <c r="AB30" s="49">
        <f t="shared" si="11"/>
        <v>0</v>
      </c>
      <c r="AC30" s="49">
        <f t="shared" si="12"/>
        <v>0</v>
      </c>
      <c r="AD30" s="50">
        <f t="shared" si="13"/>
        <v>1</v>
      </c>
      <c r="AE30" s="50">
        <f t="shared" si="14"/>
        <v>1</v>
      </c>
    </row>
    <row r="31" spans="1:31" x14ac:dyDescent="0.35">
      <c r="A31" s="44" t="s">
        <v>62</v>
      </c>
      <c r="B31" s="40"/>
      <c r="C31" s="60"/>
      <c r="D31" s="27" t="s">
        <v>7</v>
      </c>
      <c r="E31" s="28"/>
      <c r="F31" s="29"/>
      <c r="G31" s="60"/>
      <c r="H31" s="60"/>
      <c r="I31" s="60"/>
      <c r="J31" s="93"/>
      <c r="K31" s="102">
        <f t="shared" si="15"/>
        <v>0</v>
      </c>
      <c r="L31" s="61">
        <f t="shared" si="2"/>
        <v>0</v>
      </c>
      <c r="M31" s="103"/>
      <c r="N31" s="97">
        <f t="shared" si="3"/>
        <v>0</v>
      </c>
      <c r="O31" s="79"/>
      <c r="P31" s="88" t="s">
        <v>120</v>
      </c>
      <c r="Q31" s="90"/>
      <c r="R31" s="20" t="str">
        <f t="shared" si="4"/>
        <v/>
      </c>
      <c r="S31" s="16"/>
      <c r="T31" s="49">
        <f t="shared" si="0"/>
        <v>0</v>
      </c>
      <c r="U31" s="49">
        <f t="shared" si="1"/>
        <v>0</v>
      </c>
      <c r="V31" s="49">
        <f t="shared" si="5"/>
        <v>0</v>
      </c>
      <c r="W31" s="49">
        <f t="shared" si="6"/>
        <v>0</v>
      </c>
      <c r="X31" s="49">
        <f t="shared" si="7"/>
        <v>0</v>
      </c>
      <c r="Y31" s="49">
        <f t="shared" si="8"/>
        <v>0</v>
      </c>
      <c r="Z31" s="49">
        <f t="shared" si="9"/>
        <v>0</v>
      </c>
      <c r="AA31" s="49">
        <f t="shared" si="10"/>
        <v>0</v>
      </c>
      <c r="AB31" s="49">
        <f t="shared" si="11"/>
        <v>0</v>
      </c>
      <c r="AC31" s="49">
        <f t="shared" si="12"/>
        <v>0</v>
      </c>
      <c r="AD31" s="50">
        <f t="shared" si="13"/>
        <v>1</v>
      </c>
      <c r="AE31" s="50">
        <f t="shared" si="14"/>
        <v>1</v>
      </c>
    </row>
    <row r="32" spans="1:31" x14ac:dyDescent="0.35">
      <c r="A32" s="45" t="s">
        <v>63</v>
      </c>
      <c r="B32" s="41"/>
      <c r="C32" s="62"/>
      <c r="D32" s="30" t="s">
        <v>7</v>
      </c>
      <c r="E32" s="31"/>
      <c r="F32" s="32"/>
      <c r="G32" s="62"/>
      <c r="H32" s="62"/>
      <c r="I32" s="62"/>
      <c r="J32" s="94"/>
      <c r="K32" s="104">
        <f t="shared" si="15"/>
        <v>0</v>
      </c>
      <c r="L32" s="63">
        <f t="shared" si="2"/>
        <v>0</v>
      </c>
      <c r="M32" s="105"/>
      <c r="N32" s="98">
        <f t="shared" si="3"/>
        <v>0</v>
      </c>
      <c r="O32" s="80"/>
      <c r="P32" s="87" t="s">
        <v>112</v>
      </c>
      <c r="Q32" s="85"/>
      <c r="R32" s="20" t="str">
        <f t="shared" si="4"/>
        <v/>
      </c>
      <c r="S32" s="16"/>
      <c r="T32" s="49">
        <f t="shared" si="0"/>
        <v>0</v>
      </c>
      <c r="U32" s="49">
        <f t="shared" si="1"/>
        <v>0</v>
      </c>
      <c r="V32" s="49">
        <f t="shared" si="5"/>
        <v>0</v>
      </c>
      <c r="W32" s="49">
        <f t="shared" si="6"/>
        <v>0</v>
      </c>
      <c r="X32" s="49">
        <f t="shared" si="7"/>
        <v>0</v>
      </c>
      <c r="Y32" s="49">
        <f t="shared" si="8"/>
        <v>0</v>
      </c>
      <c r="Z32" s="49">
        <f t="shared" si="9"/>
        <v>0</v>
      </c>
      <c r="AA32" s="49">
        <f t="shared" si="10"/>
        <v>0</v>
      </c>
      <c r="AB32" s="49">
        <f t="shared" si="11"/>
        <v>0</v>
      </c>
      <c r="AC32" s="49">
        <f t="shared" si="12"/>
        <v>0</v>
      </c>
      <c r="AD32" s="50">
        <f t="shared" si="13"/>
        <v>1</v>
      </c>
      <c r="AE32" s="50">
        <f t="shared" si="14"/>
        <v>1</v>
      </c>
    </row>
    <row r="33" spans="1:31" x14ac:dyDescent="0.35">
      <c r="A33" s="44" t="s">
        <v>64</v>
      </c>
      <c r="B33" s="40"/>
      <c r="C33" s="60"/>
      <c r="D33" s="27" t="s">
        <v>7</v>
      </c>
      <c r="E33" s="28"/>
      <c r="F33" s="29"/>
      <c r="G33" s="60"/>
      <c r="H33" s="60"/>
      <c r="I33" s="60"/>
      <c r="J33" s="93"/>
      <c r="K33" s="102">
        <f t="shared" si="15"/>
        <v>0</v>
      </c>
      <c r="L33" s="61">
        <f t="shared" si="2"/>
        <v>0</v>
      </c>
      <c r="M33" s="103"/>
      <c r="N33" s="97">
        <f t="shared" si="3"/>
        <v>0</v>
      </c>
      <c r="O33" s="79"/>
      <c r="P33" s="87" t="s">
        <v>113</v>
      </c>
      <c r="Q33" s="85"/>
      <c r="R33" s="20" t="str">
        <f t="shared" si="4"/>
        <v/>
      </c>
      <c r="S33" s="16"/>
      <c r="T33" s="49">
        <f t="shared" si="0"/>
        <v>0</v>
      </c>
      <c r="U33" s="49">
        <f t="shared" si="1"/>
        <v>0</v>
      </c>
      <c r="V33" s="49">
        <f t="shared" si="5"/>
        <v>0</v>
      </c>
      <c r="W33" s="49">
        <f t="shared" si="6"/>
        <v>0</v>
      </c>
      <c r="X33" s="49">
        <f t="shared" si="7"/>
        <v>0</v>
      </c>
      <c r="Y33" s="49">
        <f t="shared" si="8"/>
        <v>0</v>
      </c>
      <c r="Z33" s="49">
        <f t="shared" si="9"/>
        <v>0</v>
      </c>
      <c r="AA33" s="49">
        <f t="shared" si="10"/>
        <v>0</v>
      </c>
      <c r="AB33" s="49">
        <f t="shared" si="11"/>
        <v>0</v>
      </c>
      <c r="AC33" s="49">
        <f t="shared" si="12"/>
        <v>0</v>
      </c>
      <c r="AD33" s="50">
        <f t="shared" si="13"/>
        <v>1</v>
      </c>
      <c r="AE33" s="50">
        <f t="shared" si="14"/>
        <v>1</v>
      </c>
    </row>
    <row r="34" spans="1:31" x14ac:dyDescent="0.35">
      <c r="A34" s="45" t="s">
        <v>65</v>
      </c>
      <c r="B34" s="41"/>
      <c r="C34" s="62"/>
      <c r="D34" s="30" t="s">
        <v>7</v>
      </c>
      <c r="E34" s="31"/>
      <c r="F34" s="32"/>
      <c r="G34" s="62"/>
      <c r="H34" s="62"/>
      <c r="I34" s="62"/>
      <c r="J34" s="94"/>
      <c r="K34" s="104">
        <f t="shared" si="15"/>
        <v>0</v>
      </c>
      <c r="L34" s="63">
        <f t="shared" si="2"/>
        <v>0</v>
      </c>
      <c r="M34" s="105"/>
      <c r="N34" s="98">
        <f t="shared" si="3"/>
        <v>0</v>
      </c>
      <c r="O34" s="80"/>
      <c r="P34" s="87" t="s">
        <v>114</v>
      </c>
      <c r="Q34" s="85"/>
      <c r="R34" s="20" t="str">
        <f t="shared" si="4"/>
        <v/>
      </c>
      <c r="S34" s="16"/>
      <c r="T34" s="49">
        <f t="shared" si="0"/>
        <v>0</v>
      </c>
      <c r="U34" s="49">
        <f t="shared" si="1"/>
        <v>0</v>
      </c>
      <c r="V34" s="49">
        <f t="shared" si="5"/>
        <v>0</v>
      </c>
      <c r="W34" s="49">
        <f t="shared" si="6"/>
        <v>0</v>
      </c>
      <c r="X34" s="49">
        <f t="shared" si="7"/>
        <v>0</v>
      </c>
      <c r="Y34" s="49">
        <f t="shared" si="8"/>
        <v>0</v>
      </c>
      <c r="Z34" s="49">
        <f t="shared" si="9"/>
        <v>0</v>
      </c>
      <c r="AA34" s="49">
        <f t="shared" si="10"/>
        <v>0</v>
      </c>
      <c r="AB34" s="49">
        <f t="shared" si="11"/>
        <v>0</v>
      </c>
      <c r="AC34" s="49">
        <f t="shared" si="12"/>
        <v>0</v>
      </c>
      <c r="AD34" s="50">
        <f t="shared" si="13"/>
        <v>1</v>
      </c>
      <c r="AE34" s="50">
        <f t="shared" si="14"/>
        <v>1</v>
      </c>
    </row>
    <row r="35" spans="1:31" x14ac:dyDescent="0.35">
      <c r="A35" s="44" t="s">
        <v>66</v>
      </c>
      <c r="B35" s="40"/>
      <c r="C35" s="60"/>
      <c r="D35" s="27" t="s">
        <v>7</v>
      </c>
      <c r="E35" s="28"/>
      <c r="F35" s="29"/>
      <c r="G35" s="60"/>
      <c r="H35" s="60"/>
      <c r="I35" s="60"/>
      <c r="J35" s="93"/>
      <c r="K35" s="102">
        <f t="shared" si="15"/>
        <v>0</v>
      </c>
      <c r="L35" s="61">
        <f t="shared" si="2"/>
        <v>0</v>
      </c>
      <c r="M35" s="103"/>
      <c r="N35" s="97">
        <f t="shared" si="3"/>
        <v>0</v>
      </c>
      <c r="O35" s="79"/>
      <c r="P35" s="88" t="s">
        <v>121</v>
      </c>
      <c r="Q35" s="90"/>
      <c r="R35" s="20" t="str">
        <f t="shared" si="4"/>
        <v/>
      </c>
      <c r="S35" s="16"/>
      <c r="T35" s="49">
        <f t="shared" si="0"/>
        <v>0</v>
      </c>
      <c r="U35" s="49">
        <f t="shared" si="1"/>
        <v>0</v>
      </c>
      <c r="V35" s="49">
        <f t="shared" si="5"/>
        <v>0</v>
      </c>
      <c r="W35" s="49">
        <f t="shared" si="6"/>
        <v>0</v>
      </c>
      <c r="X35" s="49">
        <f t="shared" si="7"/>
        <v>0</v>
      </c>
      <c r="Y35" s="49">
        <f t="shared" si="8"/>
        <v>0</v>
      </c>
      <c r="Z35" s="49">
        <f t="shared" si="9"/>
        <v>0</v>
      </c>
      <c r="AA35" s="49">
        <f t="shared" si="10"/>
        <v>0</v>
      </c>
      <c r="AB35" s="49">
        <f t="shared" si="11"/>
        <v>0</v>
      </c>
      <c r="AC35" s="49">
        <f t="shared" si="12"/>
        <v>0</v>
      </c>
      <c r="AD35" s="50">
        <f t="shared" si="13"/>
        <v>1</v>
      </c>
      <c r="AE35" s="50">
        <f t="shared" si="14"/>
        <v>1</v>
      </c>
    </row>
    <row r="36" spans="1:31" x14ac:dyDescent="0.35">
      <c r="A36" s="45" t="s">
        <v>67</v>
      </c>
      <c r="B36" s="41"/>
      <c r="C36" s="62"/>
      <c r="D36" s="30" t="s">
        <v>7</v>
      </c>
      <c r="E36" s="31"/>
      <c r="F36" s="32"/>
      <c r="G36" s="62"/>
      <c r="H36" s="62"/>
      <c r="I36" s="62"/>
      <c r="J36" s="94"/>
      <c r="K36" s="104">
        <f t="shared" si="15"/>
        <v>0</v>
      </c>
      <c r="L36" s="63">
        <f t="shared" si="2"/>
        <v>0</v>
      </c>
      <c r="M36" s="105"/>
      <c r="N36" s="98">
        <f t="shared" si="3"/>
        <v>0</v>
      </c>
      <c r="O36" s="80"/>
      <c r="P36" s="87" t="s">
        <v>112</v>
      </c>
      <c r="Q36" s="85"/>
      <c r="R36" s="20" t="str">
        <f t="shared" si="4"/>
        <v/>
      </c>
      <c r="S36" s="16"/>
      <c r="T36" s="49">
        <f t="shared" si="0"/>
        <v>0</v>
      </c>
      <c r="U36" s="49">
        <f t="shared" si="1"/>
        <v>0</v>
      </c>
      <c r="V36" s="49">
        <f t="shared" si="5"/>
        <v>0</v>
      </c>
      <c r="W36" s="49">
        <f t="shared" si="6"/>
        <v>0</v>
      </c>
      <c r="X36" s="49">
        <f t="shared" si="7"/>
        <v>0</v>
      </c>
      <c r="Y36" s="49">
        <f t="shared" si="8"/>
        <v>0</v>
      </c>
      <c r="Z36" s="49">
        <f t="shared" si="9"/>
        <v>0</v>
      </c>
      <c r="AA36" s="49">
        <f t="shared" si="10"/>
        <v>0</v>
      </c>
      <c r="AB36" s="49">
        <f t="shared" si="11"/>
        <v>0</v>
      </c>
      <c r="AC36" s="49">
        <f t="shared" si="12"/>
        <v>0</v>
      </c>
      <c r="AD36" s="50">
        <f t="shared" si="13"/>
        <v>1</v>
      </c>
      <c r="AE36" s="50">
        <f t="shared" si="14"/>
        <v>1</v>
      </c>
    </row>
    <row r="37" spans="1:31" x14ac:dyDescent="0.35">
      <c r="A37" s="44" t="s">
        <v>68</v>
      </c>
      <c r="B37" s="40"/>
      <c r="C37" s="60"/>
      <c r="D37" s="27" t="s">
        <v>7</v>
      </c>
      <c r="E37" s="28"/>
      <c r="F37" s="29"/>
      <c r="G37" s="60"/>
      <c r="H37" s="60"/>
      <c r="I37" s="60"/>
      <c r="J37" s="93"/>
      <c r="K37" s="102">
        <f t="shared" si="15"/>
        <v>0</v>
      </c>
      <c r="L37" s="61">
        <f t="shared" si="2"/>
        <v>0</v>
      </c>
      <c r="M37" s="103"/>
      <c r="N37" s="97">
        <f t="shared" si="3"/>
        <v>0</v>
      </c>
      <c r="O37" s="79"/>
      <c r="P37" s="87" t="s">
        <v>113</v>
      </c>
      <c r="Q37" s="85"/>
      <c r="R37" s="20" t="str">
        <f t="shared" si="4"/>
        <v/>
      </c>
      <c r="S37" s="16"/>
      <c r="T37" s="49">
        <f t="shared" si="0"/>
        <v>0</v>
      </c>
      <c r="U37" s="49">
        <f t="shared" si="1"/>
        <v>0</v>
      </c>
      <c r="V37" s="49">
        <f t="shared" si="5"/>
        <v>0</v>
      </c>
      <c r="W37" s="49">
        <f t="shared" si="6"/>
        <v>0</v>
      </c>
      <c r="X37" s="49">
        <f t="shared" si="7"/>
        <v>0</v>
      </c>
      <c r="Y37" s="49">
        <f t="shared" si="8"/>
        <v>0</v>
      </c>
      <c r="Z37" s="49">
        <f t="shared" si="9"/>
        <v>0</v>
      </c>
      <c r="AA37" s="49">
        <f t="shared" si="10"/>
        <v>0</v>
      </c>
      <c r="AB37" s="49">
        <f t="shared" si="11"/>
        <v>0</v>
      </c>
      <c r="AC37" s="49">
        <f t="shared" si="12"/>
        <v>0</v>
      </c>
      <c r="AD37" s="50">
        <f t="shared" si="13"/>
        <v>1</v>
      </c>
      <c r="AE37" s="50">
        <f t="shared" si="14"/>
        <v>1</v>
      </c>
    </row>
    <row r="38" spans="1:31" x14ac:dyDescent="0.35">
      <c r="A38" s="45" t="s">
        <v>69</v>
      </c>
      <c r="B38" s="41"/>
      <c r="C38" s="62"/>
      <c r="D38" s="30" t="s">
        <v>7</v>
      </c>
      <c r="E38" s="31"/>
      <c r="F38" s="32"/>
      <c r="G38" s="62"/>
      <c r="H38" s="62"/>
      <c r="I38" s="62"/>
      <c r="J38" s="94"/>
      <c r="K38" s="104">
        <f t="shared" si="15"/>
        <v>0</v>
      </c>
      <c r="L38" s="63">
        <f t="shared" si="2"/>
        <v>0</v>
      </c>
      <c r="M38" s="105"/>
      <c r="N38" s="98">
        <f t="shared" si="3"/>
        <v>0</v>
      </c>
      <c r="O38" s="80"/>
      <c r="P38" s="87" t="s">
        <v>114</v>
      </c>
      <c r="Q38" s="85"/>
      <c r="R38" s="20" t="str">
        <f t="shared" si="4"/>
        <v/>
      </c>
      <c r="S38" s="16"/>
      <c r="T38" s="49">
        <f t="shared" si="0"/>
        <v>0</v>
      </c>
      <c r="U38" s="49">
        <f t="shared" si="1"/>
        <v>0</v>
      </c>
      <c r="V38" s="49">
        <f t="shared" si="5"/>
        <v>0</v>
      </c>
      <c r="W38" s="49">
        <f t="shared" si="6"/>
        <v>0</v>
      </c>
      <c r="X38" s="49">
        <f t="shared" si="7"/>
        <v>0</v>
      </c>
      <c r="Y38" s="49">
        <f t="shared" si="8"/>
        <v>0</v>
      </c>
      <c r="Z38" s="49">
        <f t="shared" si="9"/>
        <v>0</v>
      </c>
      <c r="AA38" s="49">
        <f t="shared" si="10"/>
        <v>0</v>
      </c>
      <c r="AB38" s="49">
        <f t="shared" si="11"/>
        <v>0</v>
      </c>
      <c r="AC38" s="49">
        <f t="shared" si="12"/>
        <v>0</v>
      </c>
      <c r="AD38" s="50">
        <f t="shared" si="13"/>
        <v>1</v>
      </c>
      <c r="AE38" s="50">
        <f t="shared" si="14"/>
        <v>1</v>
      </c>
    </row>
    <row r="39" spans="1:31" x14ac:dyDescent="0.35">
      <c r="A39" s="44" t="s">
        <v>70</v>
      </c>
      <c r="B39" s="40"/>
      <c r="C39" s="60"/>
      <c r="D39" s="27" t="s">
        <v>7</v>
      </c>
      <c r="E39" s="28"/>
      <c r="F39" s="29"/>
      <c r="G39" s="60"/>
      <c r="H39" s="60"/>
      <c r="I39" s="60"/>
      <c r="J39" s="93"/>
      <c r="K39" s="102">
        <f t="shared" si="15"/>
        <v>0</v>
      </c>
      <c r="L39" s="61">
        <f t="shared" si="2"/>
        <v>0</v>
      </c>
      <c r="M39" s="103"/>
      <c r="N39" s="97">
        <f t="shared" si="3"/>
        <v>0</v>
      </c>
      <c r="O39" s="79"/>
      <c r="P39" s="88" t="s">
        <v>122</v>
      </c>
      <c r="Q39" s="90"/>
      <c r="R39" s="20" t="str">
        <f t="shared" si="4"/>
        <v/>
      </c>
      <c r="S39" s="16"/>
      <c r="T39" s="49">
        <f t="shared" si="0"/>
        <v>0</v>
      </c>
      <c r="U39" s="49">
        <f t="shared" si="1"/>
        <v>0</v>
      </c>
      <c r="V39" s="49">
        <f t="shared" si="5"/>
        <v>0</v>
      </c>
      <c r="W39" s="49">
        <f t="shared" si="6"/>
        <v>0</v>
      </c>
      <c r="X39" s="49">
        <f t="shared" si="7"/>
        <v>0</v>
      </c>
      <c r="Y39" s="49">
        <f t="shared" si="8"/>
        <v>0</v>
      </c>
      <c r="Z39" s="49">
        <f t="shared" si="9"/>
        <v>0</v>
      </c>
      <c r="AA39" s="49">
        <f t="shared" si="10"/>
        <v>0</v>
      </c>
      <c r="AB39" s="49">
        <f t="shared" si="11"/>
        <v>0</v>
      </c>
      <c r="AC39" s="49">
        <f t="shared" si="12"/>
        <v>0</v>
      </c>
      <c r="AD39" s="50">
        <f t="shared" si="13"/>
        <v>1</v>
      </c>
      <c r="AE39" s="50">
        <f t="shared" si="14"/>
        <v>1</v>
      </c>
    </row>
    <row r="40" spans="1:31" x14ac:dyDescent="0.35">
      <c r="A40" s="45" t="s">
        <v>71</v>
      </c>
      <c r="B40" s="41"/>
      <c r="C40" s="62"/>
      <c r="D40" s="30" t="s">
        <v>7</v>
      </c>
      <c r="E40" s="31"/>
      <c r="F40" s="32"/>
      <c r="G40" s="62"/>
      <c r="H40" s="62"/>
      <c r="I40" s="62"/>
      <c r="J40" s="94"/>
      <c r="K40" s="104">
        <f t="shared" si="15"/>
        <v>0</v>
      </c>
      <c r="L40" s="63">
        <f t="shared" si="2"/>
        <v>0</v>
      </c>
      <c r="M40" s="105"/>
      <c r="N40" s="98">
        <f t="shared" si="3"/>
        <v>0</v>
      </c>
      <c r="O40" s="80"/>
      <c r="P40" s="87" t="s">
        <v>112</v>
      </c>
      <c r="Q40" s="85"/>
      <c r="R40" s="20" t="str">
        <f t="shared" si="4"/>
        <v/>
      </c>
      <c r="S40" s="16"/>
      <c r="T40" s="49">
        <f t="shared" si="0"/>
        <v>0</v>
      </c>
      <c r="U40" s="49">
        <f t="shared" si="1"/>
        <v>0</v>
      </c>
      <c r="V40" s="49">
        <f t="shared" si="5"/>
        <v>0</v>
      </c>
      <c r="W40" s="49">
        <f t="shared" si="6"/>
        <v>0</v>
      </c>
      <c r="X40" s="49">
        <f t="shared" si="7"/>
        <v>0</v>
      </c>
      <c r="Y40" s="49">
        <f t="shared" si="8"/>
        <v>0</v>
      </c>
      <c r="Z40" s="49">
        <f t="shared" si="9"/>
        <v>0</v>
      </c>
      <c r="AA40" s="49">
        <f t="shared" si="10"/>
        <v>0</v>
      </c>
      <c r="AB40" s="49">
        <f t="shared" si="11"/>
        <v>0</v>
      </c>
      <c r="AC40" s="49">
        <f t="shared" si="12"/>
        <v>0</v>
      </c>
      <c r="AD40" s="50">
        <f t="shared" si="13"/>
        <v>1</v>
      </c>
      <c r="AE40" s="50">
        <f t="shared" si="14"/>
        <v>1</v>
      </c>
    </row>
    <row r="41" spans="1:31" x14ac:dyDescent="0.35">
      <c r="A41" s="44" t="s">
        <v>72</v>
      </c>
      <c r="B41" s="40"/>
      <c r="C41" s="60"/>
      <c r="D41" s="27" t="s">
        <v>7</v>
      </c>
      <c r="E41" s="28"/>
      <c r="F41" s="29"/>
      <c r="G41" s="60"/>
      <c r="H41" s="60"/>
      <c r="I41" s="60"/>
      <c r="J41" s="93"/>
      <c r="K41" s="102">
        <f t="shared" si="15"/>
        <v>0</v>
      </c>
      <c r="L41" s="61">
        <f t="shared" si="2"/>
        <v>0</v>
      </c>
      <c r="M41" s="103"/>
      <c r="N41" s="97">
        <f t="shared" si="3"/>
        <v>0</v>
      </c>
      <c r="O41" s="79"/>
      <c r="P41" s="87" t="s">
        <v>113</v>
      </c>
      <c r="Q41" s="85"/>
      <c r="R41" s="20" t="str">
        <f t="shared" si="4"/>
        <v/>
      </c>
      <c r="S41" s="16"/>
      <c r="T41" s="49">
        <f t="shared" si="0"/>
        <v>0</v>
      </c>
      <c r="U41" s="49">
        <f t="shared" si="1"/>
        <v>0</v>
      </c>
      <c r="V41" s="49">
        <f t="shared" si="5"/>
        <v>0</v>
      </c>
      <c r="W41" s="49">
        <f t="shared" si="6"/>
        <v>0</v>
      </c>
      <c r="X41" s="49">
        <f t="shared" si="7"/>
        <v>0</v>
      </c>
      <c r="Y41" s="49">
        <f t="shared" si="8"/>
        <v>0</v>
      </c>
      <c r="Z41" s="49">
        <f t="shared" si="9"/>
        <v>0</v>
      </c>
      <c r="AA41" s="49">
        <f t="shared" si="10"/>
        <v>0</v>
      </c>
      <c r="AB41" s="49">
        <f t="shared" si="11"/>
        <v>0</v>
      </c>
      <c r="AC41" s="49">
        <f t="shared" si="12"/>
        <v>0</v>
      </c>
      <c r="AD41" s="50">
        <f t="shared" si="13"/>
        <v>1</v>
      </c>
      <c r="AE41" s="50">
        <f t="shared" si="14"/>
        <v>1</v>
      </c>
    </row>
    <row r="42" spans="1:31" ht="15" thickBot="1" x14ac:dyDescent="0.4">
      <c r="A42" s="46" t="s">
        <v>73</v>
      </c>
      <c r="B42" s="42"/>
      <c r="C42" s="64"/>
      <c r="D42" s="33" t="s">
        <v>7</v>
      </c>
      <c r="E42" s="34"/>
      <c r="F42" s="35"/>
      <c r="G42" s="64"/>
      <c r="H42" s="64"/>
      <c r="I42" s="64"/>
      <c r="J42" s="95"/>
      <c r="K42" s="106">
        <f>SUM(Z42:AA42)</f>
        <v>0</v>
      </c>
      <c r="L42" s="65">
        <f t="shared" si="2"/>
        <v>0</v>
      </c>
      <c r="M42" s="107"/>
      <c r="N42" s="99">
        <f t="shared" si="3"/>
        <v>0</v>
      </c>
      <c r="O42" s="81"/>
      <c r="P42" s="89" t="s">
        <v>114</v>
      </c>
      <c r="Q42" s="86"/>
      <c r="R42" s="20" t="str">
        <f t="shared" si="4"/>
        <v/>
      </c>
      <c r="S42" s="16"/>
      <c r="T42" s="49">
        <f t="shared" si="0"/>
        <v>0</v>
      </c>
      <c r="U42" s="49">
        <f t="shared" si="1"/>
        <v>0</v>
      </c>
      <c r="V42" s="49">
        <f t="shared" si="5"/>
        <v>0</v>
      </c>
      <c r="W42" s="49">
        <f t="shared" si="6"/>
        <v>0</v>
      </c>
      <c r="X42" s="49">
        <f t="shared" si="7"/>
        <v>0</v>
      </c>
      <c r="Y42" s="49">
        <f t="shared" si="8"/>
        <v>0</v>
      </c>
      <c r="Z42" s="49">
        <f t="shared" si="9"/>
        <v>0</v>
      </c>
      <c r="AA42" s="49">
        <f t="shared" si="10"/>
        <v>0</v>
      </c>
      <c r="AB42" s="49">
        <f t="shared" si="11"/>
        <v>0</v>
      </c>
      <c r="AC42" s="49">
        <f t="shared" si="12"/>
        <v>0</v>
      </c>
      <c r="AD42" s="50">
        <f t="shared" si="13"/>
        <v>1</v>
      </c>
      <c r="AE42" s="50">
        <f t="shared" si="14"/>
        <v>1</v>
      </c>
    </row>
    <row r="43" spans="1:31" ht="16" thickBot="1" x14ac:dyDescent="0.4">
      <c r="A43" s="23"/>
      <c r="B43" s="36"/>
      <c r="C43" s="36"/>
      <c r="D43" s="36"/>
      <c r="E43" s="36"/>
      <c r="F43" s="36"/>
      <c r="G43" s="36"/>
      <c r="H43" s="36"/>
      <c r="I43" s="21"/>
      <c r="J43" s="22"/>
      <c r="K43" s="55"/>
      <c r="L43" s="108" t="s">
        <v>102</v>
      </c>
      <c r="M43" s="109" t="s">
        <v>101</v>
      </c>
      <c r="N43" s="110" t="s">
        <v>82</v>
      </c>
      <c r="O43" s="37"/>
      <c r="P43" s="38"/>
      <c r="Q43" s="38"/>
      <c r="R43" s="19"/>
      <c r="S43" s="17"/>
    </row>
    <row r="44" spans="1:31" ht="16" thickBot="1" x14ac:dyDescent="0.4">
      <c r="A44" s="23"/>
      <c r="B44" s="36"/>
      <c r="C44" s="36"/>
      <c r="D44" s="36"/>
      <c r="E44" s="36"/>
      <c r="F44" s="36"/>
      <c r="G44" s="36"/>
      <c r="H44" s="36"/>
      <c r="I44" s="21"/>
      <c r="J44" s="22"/>
      <c r="K44" s="56"/>
      <c r="L44" s="66">
        <f>SUM(L8:L42)</f>
        <v>0</v>
      </c>
      <c r="M44" s="66">
        <f>SUM(M8:M42)</f>
        <v>0</v>
      </c>
      <c r="N44" s="57">
        <f>SUM(N8:N42)</f>
        <v>0</v>
      </c>
      <c r="O44" s="38"/>
      <c r="P44" s="38"/>
      <c r="Q44" s="38"/>
      <c r="R44" s="19"/>
      <c r="S44" s="17"/>
    </row>
    <row r="45" spans="1:31" ht="15" thickBot="1" x14ac:dyDescent="0.4">
      <c r="J45" s="4"/>
      <c r="K45" s="4"/>
      <c r="L45" s="4"/>
      <c r="M45" s="4"/>
      <c r="N45" s="16"/>
      <c r="R45" s="17"/>
      <c r="S45" s="17"/>
    </row>
    <row r="46" spans="1:31" ht="14.5" customHeight="1" x14ac:dyDescent="0.35">
      <c r="C46" s="213" t="s">
        <v>6</v>
      </c>
      <c r="D46" s="214"/>
      <c r="E46" s="214"/>
      <c r="F46" s="215"/>
      <c r="H46" s="213" t="s">
        <v>19</v>
      </c>
      <c r="I46" s="215"/>
      <c r="K46" s="213" t="s">
        <v>10</v>
      </c>
      <c r="L46" s="214"/>
      <c r="M46" s="214"/>
      <c r="N46" s="215"/>
      <c r="R46" s="17"/>
      <c r="S46" s="17"/>
    </row>
    <row r="47" spans="1:31" ht="15" customHeight="1" thickBot="1" x14ac:dyDescent="0.4">
      <c r="C47" s="216"/>
      <c r="D47" s="217"/>
      <c r="E47" s="217"/>
      <c r="F47" s="218"/>
      <c r="H47" s="216"/>
      <c r="I47" s="218"/>
      <c r="K47" s="216"/>
      <c r="L47" s="217"/>
      <c r="M47" s="217"/>
      <c r="N47" s="218"/>
      <c r="R47" s="17"/>
      <c r="S47" s="17"/>
    </row>
    <row r="48" spans="1:31" ht="15" thickTop="1" x14ac:dyDescent="0.35">
      <c r="C48" s="204"/>
      <c r="D48" s="205"/>
      <c r="E48" s="205"/>
      <c r="F48" s="206"/>
      <c r="H48" s="228"/>
      <c r="I48" s="229"/>
      <c r="K48" s="219"/>
      <c r="L48" s="220"/>
      <c r="M48" s="220"/>
      <c r="N48" s="221"/>
    </row>
    <row r="49" spans="3:14" x14ac:dyDescent="0.35">
      <c r="C49" s="207"/>
      <c r="D49" s="208"/>
      <c r="E49" s="208"/>
      <c r="F49" s="209"/>
      <c r="H49" s="219"/>
      <c r="I49" s="221"/>
      <c r="K49" s="219"/>
      <c r="L49" s="220"/>
      <c r="M49" s="220"/>
      <c r="N49" s="221"/>
    </row>
    <row r="50" spans="3:14" x14ac:dyDescent="0.35">
      <c r="C50" s="210"/>
      <c r="D50" s="211"/>
      <c r="E50" s="211"/>
      <c r="F50" s="212"/>
      <c r="H50" s="219"/>
      <c r="I50" s="221"/>
      <c r="K50" s="219"/>
      <c r="L50" s="220"/>
      <c r="M50" s="220"/>
      <c r="N50" s="221"/>
    </row>
    <row r="51" spans="3:14" x14ac:dyDescent="0.35">
      <c r="C51" s="207"/>
      <c r="D51" s="208"/>
      <c r="E51" s="208"/>
      <c r="F51" s="209"/>
      <c r="H51" s="230"/>
      <c r="I51" s="231"/>
      <c r="K51" s="219"/>
      <c r="L51" s="220"/>
      <c r="M51" s="220"/>
      <c r="N51" s="221"/>
    </row>
    <row r="52" spans="3:14" x14ac:dyDescent="0.35">
      <c r="C52" s="210"/>
      <c r="D52" s="211"/>
      <c r="E52" s="211"/>
      <c r="F52" s="212"/>
      <c r="H52" s="219"/>
      <c r="I52" s="221"/>
      <c r="K52" s="219"/>
      <c r="L52" s="220"/>
      <c r="M52" s="220"/>
      <c r="N52" s="221"/>
    </row>
    <row r="53" spans="3:14" x14ac:dyDescent="0.35">
      <c r="C53" s="207"/>
      <c r="D53" s="208"/>
      <c r="E53" s="208"/>
      <c r="F53" s="209"/>
      <c r="H53" s="219"/>
      <c r="I53" s="221"/>
      <c r="K53" s="219"/>
      <c r="L53" s="220"/>
      <c r="M53" s="220"/>
      <c r="N53" s="221"/>
    </row>
    <row r="54" spans="3:14" x14ac:dyDescent="0.35">
      <c r="C54" s="210"/>
      <c r="D54" s="211"/>
      <c r="E54" s="211"/>
      <c r="F54" s="212"/>
      <c r="H54" s="232"/>
      <c r="I54" s="233"/>
      <c r="K54" s="219"/>
      <c r="L54" s="220"/>
      <c r="M54" s="220"/>
      <c r="N54" s="221"/>
    </row>
    <row r="55" spans="3:14" x14ac:dyDescent="0.35">
      <c r="C55" s="207"/>
      <c r="D55" s="208"/>
      <c r="E55" s="208"/>
      <c r="F55" s="209"/>
      <c r="H55" s="219"/>
      <c r="I55" s="221"/>
      <c r="K55" s="219"/>
      <c r="L55" s="220"/>
      <c r="M55" s="220"/>
      <c r="N55" s="221"/>
    </row>
    <row r="56" spans="3:14" x14ac:dyDescent="0.35">
      <c r="C56" s="210"/>
      <c r="D56" s="211"/>
      <c r="E56" s="211"/>
      <c r="F56" s="212"/>
      <c r="H56" s="219"/>
      <c r="I56" s="221"/>
      <c r="K56" s="219"/>
      <c r="L56" s="220"/>
      <c r="M56" s="220"/>
      <c r="N56" s="221"/>
    </row>
    <row r="57" spans="3:14" ht="15" thickBot="1" x14ac:dyDescent="0.4">
      <c r="C57" s="225"/>
      <c r="D57" s="226"/>
      <c r="E57" s="226"/>
      <c r="F57" s="227"/>
      <c r="H57" s="222"/>
      <c r="I57" s="224"/>
      <c r="K57" s="222"/>
      <c r="L57" s="223"/>
      <c r="M57" s="223"/>
      <c r="N57" s="224"/>
    </row>
  </sheetData>
  <sheetProtection algorithmName="SHA-512" hashValue="TSMWfttqIMqcU85lwdBOpzevQKIwd/bYU5bSzGJ8aUWnujBZxkNbEdkieNPe8JA6Lf4n29qm7ecd9+RgLASEug==" saltValue="8AAe2ECgWrzXMMHRt00UQg==" spinCount="100000" sheet="1" objects="1" scenarios="1"/>
  <mergeCells count="30">
    <mergeCell ref="C48:F49"/>
    <mergeCell ref="C50:F51"/>
    <mergeCell ref="C46:F47"/>
    <mergeCell ref="K46:N47"/>
    <mergeCell ref="K48:N57"/>
    <mergeCell ref="C54:F55"/>
    <mergeCell ref="C56:F57"/>
    <mergeCell ref="C52:F53"/>
    <mergeCell ref="H46:I47"/>
    <mergeCell ref="H48:I50"/>
    <mergeCell ref="H51:I54"/>
    <mergeCell ref="H55:I57"/>
    <mergeCell ref="J1:N1"/>
    <mergeCell ref="B1:F3"/>
    <mergeCell ref="B4:F5"/>
    <mergeCell ref="G1:I1"/>
    <mergeCell ref="G2:I2"/>
    <mergeCell ref="G3:I3"/>
    <mergeCell ref="G4:I4"/>
    <mergeCell ref="G5:I5"/>
    <mergeCell ref="P6:Q6"/>
    <mergeCell ref="J4:N4"/>
    <mergeCell ref="J3:N3"/>
    <mergeCell ref="J2:N2"/>
    <mergeCell ref="J5:N5"/>
    <mergeCell ref="P1:Q1"/>
    <mergeCell ref="P2:Q2"/>
    <mergeCell ref="P3:Q3"/>
    <mergeCell ref="P4:Q4"/>
    <mergeCell ref="P5:Q5"/>
  </mergeCells>
  <phoneticPr fontId="3" type="noConversion"/>
  <dataValidations count="7">
    <dataValidation type="list" allowBlank="1" showInputMessage="1" showErrorMessage="1" errorTitle="Chyba" error="Zadali jste neplatnou kategorii" promptTitle="Vyberte prosím kategorii" sqref="C8:C42" xr:uid="{ACF2B21B-967C-4B22-B541-EC7787739439}">
      <formula1>"H12,D12,H14,D14,H16,D16,FIDE OPEN,Doprovod"</formula1>
    </dataValidation>
    <dataValidation type="list" allowBlank="1" showInputMessage="1" showErrorMessage="1" errorTitle="Chyba" error="Zadali jste neplatnou kategorii" promptTitle="Vyberte prosím kategorii" sqref="M8:M42" xr:uid="{C9275E9B-C0A2-4F9E-BC6E-7E6D744466FA}">
      <formula1>"0,300,400,650,900,1150,1200,1400,1700"</formula1>
    </dataValidation>
    <dataValidation allowBlank="1" showInputMessage="1" showErrorMessage="1" errorTitle="Chyba" error="Zadali jste neplatnou kategorii" promptTitle="Vyberte prosím kategorii" sqref="N8:N45 O8:S42" xr:uid="{E1A2D017-E74F-4993-ABBD-1494DE35BB30}"/>
    <dataValidation type="list" allowBlank="1" showInputMessage="1" showErrorMessage="1" errorTitle="Chyba" error="Zadali jste neplatnou kategorii" promptTitle="Vyberte prosím kategorii" sqref="G8:G42" xr:uid="{D6C5CB1E-7797-4D41-A2EA-2EC36F499874}">
      <formula1>"Hotelová část FF,Depandance FF,Parkhotel"</formula1>
    </dataValidation>
    <dataValidation type="list" allowBlank="1" showInputMessage="1" showErrorMessage="1" errorTitle="Chyba" error="Zadali jste neplatnou kategorii" promptTitle="Vyberte prosím kategorii" sqref="H8:H42" xr:uid="{C3A77637-FD52-446A-942B-84C93DBBC2DE}">
      <formula1>"7,8"</formula1>
    </dataValidation>
    <dataValidation type="list" allowBlank="1" showInputMessage="1" showErrorMessage="1" errorTitle="Chyba" error="Zadali jste neplatnou kategorii" promptTitle="Vyberte prosím kategorii" sqref="I8:I42" xr:uid="{836EAC6B-292F-4763-BA3D-DD76C02C0ECB}">
      <formula1>"ano,ne"</formula1>
    </dataValidation>
    <dataValidation type="list" allowBlank="1" showInputMessage="1" showErrorMessage="1" errorTitle="Chyba" error="Zadali jste neplatnou kategorii" promptTitle="Vyberte prosím kategorii" sqref="J8:J42" xr:uid="{3F39D8D7-843D-4A20-803E-E54FDE54ADB9}">
      <formula1>INDIRECT("typ_"&amp;R8)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R8:R42 V43 X8:X42 Y8:Y42 Z8:Z42 AA8:AA42 AD8:AE42 L44:M4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Informace</vt:lpstr>
      <vt:lpstr>Formulář</vt:lpstr>
      <vt:lpstr>typ_Depandance_FF</vt:lpstr>
      <vt:lpstr>typ_Hotelová_část_FF</vt:lpstr>
      <vt:lpstr>typ_Parkhotel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Štich</dc:creator>
  <cp:lastModifiedBy>Jan Štich</cp:lastModifiedBy>
  <cp:lastPrinted>2022-09-15T21:52:28Z</cp:lastPrinted>
  <dcterms:created xsi:type="dcterms:W3CDTF">2022-09-15T17:06:09Z</dcterms:created>
  <dcterms:modified xsi:type="dcterms:W3CDTF">2024-09-26T13:11:19Z</dcterms:modified>
</cp:coreProperties>
</file>