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t\OneDrive\Dokumenty\chess\turnaje\2024\MČR rapid žáci 2024\"/>
    </mc:Choice>
  </mc:AlternateContent>
  <xr:revisionPtr revIDLastSave="0" documentId="13_ncr:1_{33ACB6E9-EADA-4A50-9A62-9E6BAEB7D829}" xr6:coauthVersionLast="47" xr6:coauthVersionMax="47" xr10:uidLastSave="{00000000-0000-0000-0000-000000000000}"/>
  <bookViews>
    <workbookView xWindow="-110" yWindow="-110" windowWidth="25820" windowHeight="15500" xr2:uid="{A1431B8C-6220-4E59-A7DE-9432F355A299}"/>
  </bookViews>
  <sheets>
    <sheet name="MČR rapid 2023" sheetId="1" r:id="rId1"/>
  </sheets>
  <definedNames>
    <definedName name="typ_depandance_FF_nebo_Parkhotel">'MČR rapid 2023'!$Q$3:$U$3</definedName>
    <definedName name="typ_Hotelová_část_FF">'MČR rapid 2023'!$Q$2:$T$2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1" l="1"/>
  <c r="L5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V5" i="1"/>
  <c r="W5" i="1"/>
  <c r="X5" i="1"/>
  <c r="Y5" i="1"/>
  <c r="Z5" i="1"/>
  <c r="AA5" i="1"/>
  <c r="AB5" i="1"/>
  <c r="AC5" i="1"/>
  <c r="AD5" i="1"/>
  <c r="AG5" i="1"/>
  <c r="AH5" i="1"/>
  <c r="AE5" i="1" s="1"/>
  <c r="AI5" i="1"/>
  <c r="AJ5" i="1"/>
  <c r="AK5" i="1"/>
  <c r="AL5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V10" i="1"/>
  <c r="W10" i="1"/>
  <c r="X10" i="1"/>
  <c r="Y10" i="1"/>
  <c r="Z10" i="1"/>
  <c r="AG10" i="1" s="1"/>
  <c r="AA10" i="1"/>
  <c r="AB10" i="1"/>
  <c r="AC10" i="1"/>
  <c r="AD10" i="1"/>
  <c r="AE10" i="1"/>
  <c r="AF10" i="1"/>
  <c r="AH10" i="1"/>
  <c r="AI10" i="1"/>
  <c r="AJ10" i="1"/>
  <c r="AK10" i="1"/>
  <c r="AL10" i="1"/>
  <c r="V11" i="1"/>
  <c r="W11" i="1"/>
  <c r="X11" i="1"/>
  <c r="Y11" i="1"/>
  <c r="Z11" i="1"/>
  <c r="AG11" i="1" s="1"/>
  <c r="AA11" i="1"/>
  <c r="AB11" i="1"/>
  <c r="AC11" i="1"/>
  <c r="AD11" i="1"/>
  <c r="AE11" i="1"/>
  <c r="AF11" i="1"/>
  <c r="AH11" i="1"/>
  <c r="AI11" i="1"/>
  <c r="AJ11" i="1"/>
  <c r="AK11" i="1"/>
  <c r="AL11" i="1"/>
  <c r="V12" i="1"/>
  <c r="W12" i="1"/>
  <c r="X12" i="1"/>
  <c r="Y12" i="1"/>
  <c r="Z12" i="1"/>
  <c r="AG12" i="1" s="1"/>
  <c r="AA12" i="1"/>
  <c r="AB12" i="1"/>
  <c r="AC12" i="1"/>
  <c r="AD12" i="1"/>
  <c r="AE12" i="1"/>
  <c r="AF12" i="1"/>
  <c r="AH12" i="1"/>
  <c r="AI12" i="1"/>
  <c r="AJ12" i="1"/>
  <c r="AK12" i="1"/>
  <c r="AL12" i="1"/>
  <c r="V13" i="1"/>
  <c r="W13" i="1"/>
  <c r="X13" i="1"/>
  <c r="Y13" i="1"/>
  <c r="Z13" i="1"/>
  <c r="AG13" i="1" s="1"/>
  <c r="AA13" i="1"/>
  <c r="AB13" i="1"/>
  <c r="AC13" i="1"/>
  <c r="AD13" i="1"/>
  <c r="AE13" i="1"/>
  <c r="AF13" i="1"/>
  <c r="AH13" i="1"/>
  <c r="AI13" i="1"/>
  <c r="AJ13" i="1"/>
  <c r="AK13" i="1"/>
  <c r="AL13" i="1"/>
  <c r="V14" i="1"/>
  <c r="W14" i="1"/>
  <c r="X14" i="1"/>
  <c r="Y14" i="1"/>
  <c r="Z14" i="1"/>
  <c r="AG14" i="1" s="1"/>
  <c r="AA14" i="1"/>
  <c r="AB14" i="1"/>
  <c r="AC14" i="1"/>
  <c r="AD14" i="1"/>
  <c r="AE14" i="1"/>
  <c r="AF14" i="1"/>
  <c r="AH14" i="1"/>
  <c r="AI14" i="1"/>
  <c r="AJ14" i="1"/>
  <c r="AK14" i="1"/>
  <c r="AL14" i="1"/>
  <c r="V15" i="1"/>
  <c r="W15" i="1"/>
  <c r="X15" i="1"/>
  <c r="Y15" i="1"/>
  <c r="Z15" i="1"/>
  <c r="AG15" i="1" s="1"/>
  <c r="AA15" i="1"/>
  <c r="AB15" i="1"/>
  <c r="AC15" i="1"/>
  <c r="AD15" i="1"/>
  <c r="AE15" i="1"/>
  <c r="AF15" i="1"/>
  <c r="AH15" i="1"/>
  <c r="AI15" i="1"/>
  <c r="AJ15" i="1"/>
  <c r="AK15" i="1"/>
  <c r="AL15" i="1"/>
  <c r="V16" i="1"/>
  <c r="W16" i="1"/>
  <c r="X16" i="1"/>
  <c r="Y16" i="1"/>
  <c r="Z16" i="1"/>
  <c r="AG16" i="1" s="1"/>
  <c r="AA16" i="1"/>
  <c r="AB16" i="1"/>
  <c r="AC16" i="1"/>
  <c r="AD16" i="1"/>
  <c r="AE16" i="1"/>
  <c r="AF16" i="1"/>
  <c r="AH16" i="1"/>
  <c r="AI16" i="1"/>
  <c r="AJ16" i="1"/>
  <c r="AK16" i="1"/>
  <c r="AL16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V26" i="1"/>
  <c r="W26" i="1"/>
  <c r="X26" i="1"/>
  <c r="Y26" i="1"/>
  <c r="Z26" i="1"/>
  <c r="AG26" i="1" s="1"/>
  <c r="AA26" i="1"/>
  <c r="AB26" i="1"/>
  <c r="AC26" i="1"/>
  <c r="AD26" i="1"/>
  <c r="AE26" i="1"/>
  <c r="AF26" i="1"/>
  <c r="AH26" i="1"/>
  <c r="AI26" i="1"/>
  <c r="AJ26" i="1"/>
  <c r="AK26" i="1"/>
  <c r="AL26" i="1"/>
  <c r="V27" i="1"/>
  <c r="W27" i="1"/>
  <c r="X27" i="1"/>
  <c r="Y27" i="1"/>
  <c r="Z27" i="1"/>
  <c r="AG27" i="1" s="1"/>
  <c r="AA27" i="1"/>
  <c r="AB27" i="1"/>
  <c r="AC27" i="1"/>
  <c r="AD27" i="1"/>
  <c r="AE27" i="1"/>
  <c r="AF27" i="1"/>
  <c r="AH27" i="1"/>
  <c r="AI27" i="1"/>
  <c r="AJ27" i="1"/>
  <c r="AK27" i="1"/>
  <c r="AL27" i="1"/>
  <c r="V28" i="1"/>
  <c r="W28" i="1"/>
  <c r="X28" i="1"/>
  <c r="Y28" i="1"/>
  <c r="Z28" i="1"/>
  <c r="AG28" i="1" s="1"/>
  <c r="AA28" i="1"/>
  <c r="AB28" i="1"/>
  <c r="AC28" i="1"/>
  <c r="AD28" i="1"/>
  <c r="AE28" i="1"/>
  <c r="AF28" i="1"/>
  <c r="AH28" i="1"/>
  <c r="AI28" i="1"/>
  <c r="AJ28" i="1"/>
  <c r="AK28" i="1"/>
  <c r="AL28" i="1"/>
  <c r="AL4" i="1"/>
  <c r="AF5" i="1" l="1"/>
  <c r="AK4" i="1"/>
  <c r="AA4" i="1"/>
  <c r="W4" i="1"/>
  <c r="AH4" i="1"/>
  <c r="Z4" i="1"/>
  <c r="AG4" i="1" s="1"/>
  <c r="Y4" i="1"/>
  <c r="X4" i="1"/>
  <c r="AJ4" i="1" s="1"/>
  <c r="V4" i="1"/>
  <c r="AD4" i="1" s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4" i="1"/>
  <c r="AB4" i="1" l="1"/>
  <c r="AC4" i="1"/>
  <c r="AI4" i="1"/>
  <c r="AE4" i="1"/>
  <c r="AF4" i="1"/>
  <c r="L4" i="1" l="1"/>
  <c r="L29" i="1" l="1" a="1"/>
  <c r="L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<sst xmlns="http://schemas.openxmlformats.org/spreadsheetml/2006/main" count="109" uniqueCount="80">
  <si>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</si>
  <si>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</si>
  <si>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</si>
  <si>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</si>
  <si>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</si>
  <si>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</si>
  <si>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</si>
  <si>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</si>
  <si>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</si>
  <si>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</si>
  <si>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</si>
  <si>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</si>
  <si>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</si>
  <si>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</si>
  <si>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</si>
  <si>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</si>
  <si>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</si>
  <si>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</si>
  <si>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</si>
  <si>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</si>
  <si>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</si>
  <si>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</si>
  <si>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</si>
  <si>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</si>
  <si>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Č.</t>
  </si>
  <si>
    <t>Jméno a příjmení</t>
  </si>
  <si>
    <t>Kategorie</t>
  </si>
  <si>
    <t>Datum narození</t>
  </si>
  <si>
    <t>Vyberte ze seznamu</t>
  </si>
  <si>
    <t>DD.MM.RRRR</t>
  </si>
  <si>
    <t>25.</t>
  </si>
  <si>
    <t>Velikost pokoje</t>
  </si>
  <si>
    <t>Poznámka</t>
  </si>
  <si>
    <t>Fakturační údaje</t>
  </si>
  <si>
    <t>Kontaktní osoba</t>
  </si>
  <si>
    <t>Doplňující informace</t>
  </si>
  <si>
    <t>Informace pro ubytované</t>
  </si>
  <si>
    <t>Číslo OP (15+)</t>
  </si>
  <si>
    <t>Adresa</t>
  </si>
  <si>
    <t>Oběd navíc</t>
  </si>
  <si>
    <t>1 noc</t>
  </si>
  <si>
    <t>2 noci</t>
  </si>
  <si>
    <t>Odhad ceny</t>
  </si>
  <si>
    <t>So</t>
  </si>
  <si>
    <t>Pá, So</t>
  </si>
  <si>
    <t>Neděle</t>
  </si>
  <si>
    <t>podrobnosti v propozicích</t>
  </si>
  <si>
    <t>pouze ubytovaní</t>
  </si>
  <si>
    <t>za ubytování (bez vkladu)</t>
  </si>
  <si>
    <t>Preferovaný typ ubytování</t>
  </si>
  <si>
    <t>Cena za oběd navíc je 200/290,-Kč (hráč-účastník/doprovod).</t>
  </si>
  <si>
    <t>Celkem cena za ubytování</t>
  </si>
  <si>
    <t>Mistrovství ČR mládeže v rapid šachu (14. - 15. září 2024)</t>
  </si>
  <si>
    <t>hotelová část FF</t>
  </si>
  <si>
    <t>dvoulůžkový s příplatkem za volné lůžko</t>
  </si>
  <si>
    <t>třílůžkový</t>
  </si>
  <si>
    <t>čtyřlůžkový</t>
  </si>
  <si>
    <t>pětilůžkový</t>
  </si>
  <si>
    <t>depandance FF a Parkhotel</t>
  </si>
  <si>
    <t>jednolůžkový</t>
  </si>
  <si>
    <t>dvoulůžkový</t>
  </si>
  <si>
    <t>Nejprve vyberte typ ubytování</t>
  </si>
  <si>
    <t>doprovod+OPEN/hráč</t>
  </si>
  <si>
    <t>typ A/B</t>
  </si>
  <si>
    <t>velikost</t>
  </si>
  <si>
    <t>počet nocí</t>
  </si>
  <si>
    <t>cena dosp. A</t>
  </si>
  <si>
    <t>cena dítě dop. A</t>
  </si>
  <si>
    <t>cena dítě A</t>
  </si>
  <si>
    <t>cena dosp. B</t>
  </si>
  <si>
    <t>cena dítě dop. B</t>
  </si>
  <si>
    <t>cena dítě B</t>
  </si>
  <si>
    <t>příplatek</t>
  </si>
  <si>
    <t>&lt;=2019</t>
  </si>
  <si>
    <t>50% A</t>
  </si>
  <si>
    <t>50% B</t>
  </si>
  <si>
    <t>=&lt;2022</t>
  </si>
  <si>
    <t>kontrola &lt;2010</t>
  </si>
  <si>
    <t>oběd</t>
  </si>
  <si>
    <t>Ubytování (2 noci) od večeře 13. do oběda 15. září. Oběd navíc objednávají hosté ubytovaní pouze na 1 noc (není již součástí plné penze.)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</si>
</sst>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32"/>
      <color rgb="FF0070C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sz val="11"/>
      <name val="Calibri"/>
      <family val="2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1" fillId="0" borderId="19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1" fillId="0" borderId="22" xfId="0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1" fontId="0" fillId="0" borderId="12" xfId="0" applyNumberFormat="1" applyBorder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Protection="1">
      <protection locked="0"/>
    </xf>
    <xf numFmtId="0" fontId="0" fillId="0" borderId="8" xfId="0" applyBorder="1" applyProtection="1"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1" fontId="0" fillId="0" borderId="8" xfId="0" applyNumberFormat="1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49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0" borderId="3" xfId="0" applyFont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3" borderId="10" xfId="0" applyFont="1" applyFill="1" applyBorder="1" applyAlignment="1" applyProtection="1">
      <alignment horizontal="center" vertical="center"/>
    </xf>
    <xf numFmtId="0" fontId="7" fillId="0" borderId="21" xfId="0" applyFont="1" applyBorder="1" applyAlignment="1" applyProtection="1">
      <alignment horizontal="center" vertical="center"/>
    </xf>
    <xf numFmtId="0" fontId="10" fillId="0" borderId="19" xfId="0" applyFont="1" applyBorder="1" applyProtection="1">
      <protection locked="0"/>
    </xf>
    <xf numFmtId="0" fontId="10" fillId="4" borderId="12" xfId="0" applyFont="1" applyFill="1" applyBorder="1" applyProtection="1">
      <protection locked="0"/>
    </xf>
    <xf numFmtId="0" fontId="11" fillId="3" borderId="20" xfId="0" applyFont="1" applyFill="1" applyBorder="1" applyProtection="1">
      <protection locked="0"/>
    </xf>
    <xf numFmtId="0" fontId="11" fillId="3" borderId="8" xfId="0" applyFont="1" applyFill="1" applyBorder="1" applyProtection="1">
      <protection locked="0"/>
    </xf>
    <xf numFmtId="0" fontId="10" fillId="0" borderId="20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10" fillId="0" borderId="35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4" fillId="0" borderId="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164" fontId="1" fillId="0" borderId="37" xfId="0" applyNumberFormat="1" applyFont="1" applyBorder="1" applyAlignment="1" applyProtection="1">
      <alignment horizontal="left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right"/>
    </xf>
    <xf numFmtId="0" fontId="1" fillId="0" borderId="3" xfId="0" applyFont="1" applyBorder="1" applyAlignment="1" applyProtection="1">
      <alignment horizontal="right"/>
    </xf>
    <xf numFmtId="0" fontId="1" fillId="0" borderId="4" xfId="0" applyFont="1" applyBorder="1" applyAlignment="1" applyProtection="1">
      <alignment horizontal="right"/>
    </xf>
    <xf numFmtId="0" fontId="4" fillId="0" borderId="36" xfId="0" applyFont="1" applyBorder="1" applyAlignment="1" applyProtection="1">
      <alignment horizontal="center" vertical="center"/>
    </xf>
    <xf numFmtId="0" fontId="7" fillId="3" borderId="29" xfId="0" applyFont="1" applyFill="1" applyBorder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0" fillId="0" borderId="43" xfId="0" applyFont="1" applyBorder="1" applyProtection="1">
      <protection locked="0"/>
    </xf>
    <xf numFmtId="0" fontId="11" fillId="0" borderId="44" xfId="0" applyFont="1" applyBorder="1" applyProtection="1">
      <protection locked="0"/>
    </xf>
    <xf numFmtId="0" fontId="10" fillId="0" borderId="44" xfId="0" applyFont="1" applyBorder="1" applyProtection="1">
      <protection locked="0"/>
    </xf>
    <xf numFmtId="0" fontId="10" fillId="0" borderId="45" xfId="0" applyFon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2" xfId="0" applyBorder="1" applyProtection="1">
      <protection locked="0"/>
    </xf>
    <xf numFmtId="164" fontId="1" fillId="0" borderId="7" xfId="0" applyNumberFormat="1" applyFont="1" applyBorder="1" applyAlignment="1" applyProtection="1">
      <alignment horizontal="left"/>
    </xf>
    <xf numFmtId="0" fontId="0" fillId="0" borderId="40" xfId="0" applyBorder="1" applyAlignment="1" applyProtection="1">
      <alignment horizontal="right"/>
    </xf>
    <xf numFmtId="0" fontId="0" fillId="0" borderId="39" xfId="0" applyBorder="1" applyAlignment="1" applyProtection="1">
      <alignment horizontal="right"/>
    </xf>
    <xf numFmtId="0" fontId="0" fillId="0" borderId="41" xfId="0" applyBorder="1" applyAlignment="1" applyProtection="1">
      <alignment horizontal="right"/>
    </xf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</cellXfs>
  <cellStyles count="1">
    <cellStyle name="Normální" xfId="0" builtinId="0"/>
  </cellStyles>
  <dxfs count="16">
    <dxf>
      <numFmt numFmtId="0" formatCode="General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0070C0"/>
      <color rgb="FF0007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4" lockText="1" noThreeD="1"/>
</file>

<file path=xl/ctrlProps/ctrlProp10.xml><?xml version="1.0" encoding="utf-8"?>
<formControlPr xmlns="http://schemas.microsoft.com/office/spreadsheetml/2009/9/main" objectType="CheckBox" fmlaLink="$J$16" lockText="1" noThreeD="1"/>
</file>

<file path=xl/ctrlProps/ctrlProp11.xml><?xml version="1.0" encoding="utf-8"?>
<formControlPr xmlns="http://schemas.microsoft.com/office/spreadsheetml/2009/9/main" objectType="CheckBox" fmlaLink="$J$18" lockText="1" noThreeD="1"/>
</file>

<file path=xl/ctrlProps/ctrlProp12.xml><?xml version="1.0" encoding="utf-8"?>
<formControlPr xmlns="http://schemas.microsoft.com/office/spreadsheetml/2009/9/main" objectType="CheckBox" fmlaLink="$J$20" lockText="1" noThreeD="1"/>
</file>

<file path=xl/ctrlProps/ctrlProp13.xml><?xml version="1.0" encoding="utf-8"?>
<formControlPr xmlns="http://schemas.microsoft.com/office/spreadsheetml/2009/9/main" objectType="CheckBox" fmlaLink="$J$22" lockText="1" noThreeD="1"/>
</file>

<file path=xl/ctrlProps/ctrlProp14.xml><?xml version="1.0" encoding="utf-8"?>
<formControlPr xmlns="http://schemas.microsoft.com/office/spreadsheetml/2009/9/main" objectType="CheckBox" fmlaLink="$J$24" lockText="1" noThreeD="1"/>
</file>

<file path=xl/ctrlProps/ctrlProp15.xml><?xml version="1.0" encoding="utf-8"?>
<formControlPr xmlns="http://schemas.microsoft.com/office/spreadsheetml/2009/9/main" objectType="CheckBox" fmlaLink="$J$26" lockText="1" noThreeD="1"/>
</file>

<file path=xl/ctrlProps/ctrlProp16.xml><?xml version="1.0" encoding="utf-8"?>
<formControlPr xmlns="http://schemas.microsoft.com/office/spreadsheetml/2009/9/main" objectType="CheckBox" fmlaLink="$J$28" lockText="1" noThreeD="1"/>
</file>

<file path=xl/ctrlProps/ctrlProp17.xml><?xml version="1.0" encoding="utf-8"?>
<formControlPr xmlns="http://schemas.microsoft.com/office/spreadsheetml/2009/9/main" objectType="CheckBox" fmlaLink="$J$11" lockText="1" noThreeD="1"/>
</file>

<file path=xl/ctrlProps/ctrlProp18.xml><?xml version="1.0" encoding="utf-8"?>
<formControlPr xmlns="http://schemas.microsoft.com/office/spreadsheetml/2009/9/main" objectType="CheckBox" fmlaLink="$J$13" lockText="1" noThreeD="1"/>
</file>

<file path=xl/ctrlProps/ctrlProp19.xml><?xml version="1.0" encoding="utf-8"?>
<formControlPr xmlns="http://schemas.microsoft.com/office/spreadsheetml/2009/9/main" objectType="CheckBox" fmlaLink="$J$15" lockText="1" noThreeD="1"/>
</file>

<file path=xl/ctrlProps/ctrlProp2.xml><?xml version="1.0" encoding="utf-8"?>
<formControlPr xmlns="http://schemas.microsoft.com/office/spreadsheetml/2009/9/main" objectType="CheckBox" fmlaLink="$J$6" lockText="1" noThreeD="1"/>
</file>

<file path=xl/ctrlProps/ctrlProp20.xml><?xml version="1.0" encoding="utf-8"?>
<formControlPr xmlns="http://schemas.microsoft.com/office/spreadsheetml/2009/9/main" objectType="CheckBox" fmlaLink="$J$17" lockText="1" noThreeD="1"/>
</file>

<file path=xl/ctrlProps/ctrlProp21.xml><?xml version="1.0" encoding="utf-8"?>
<formControlPr xmlns="http://schemas.microsoft.com/office/spreadsheetml/2009/9/main" objectType="CheckBox" fmlaLink="$J$19" lockText="1" noThreeD="1"/>
</file>

<file path=xl/ctrlProps/ctrlProp22.xml><?xml version="1.0" encoding="utf-8"?>
<formControlPr xmlns="http://schemas.microsoft.com/office/spreadsheetml/2009/9/main" objectType="CheckBox" fmlaLink="$J$21" lockText="1" noThreeD="1"/>
</file>

<file path=xl/ctrlProps/ctrlProp23.xml><?xml version="1.0" encoding="utf-8"?>
<formControlPr xmlns="http://schemas.microsoft.com/office/spreadsheetml/2009/9/main" objectType="CheckBox" fmlaLink="$J$23" lockText="1" noThreeD="1"/>
</file>

<file path=xl/ctrlProps/ctrlProp24.xml><?xml version="1.0" encoding="utf-8"?>
<formControlPr xmlns="http://schemas.microsoft.com/office/spreadsheetml/2009/9/main" objectType="CheckBox" fmlaLink="$J$25" lockText="1" noThreeD="1"/>
</file>

<file path=xl/ctrlProps/ctrlProp25.xml><?xml version="1.0" encoding="utf-8"?>
<formControlPr xmlns="http://schemas.microsoft.com/office/spreadsheetml/2009/9/main" objectType="CheckBox" fmlaLink="$J$27" lockText="1" noThreeD="1"/>
</file>

<file path=xl/ctrlProps/ctrlProp26.xml><?xml version="1.0" encoding="utf-8"?>
<formControlPr xmlns="http://schemas.microsoft.com/office/spreadsheetml/2009/9/main" objectType="CheckBox" fmlaLink="$I$4" lockText="1" noThreeD="1"/>
</file>

<file path=xl/ctrlProps/ctrlProp27.xml><?xml version="1.0" encoding="utf-8"?>
<formControlPr xmlns="http://schemas.microsoft.com/office/spreadsheetml/2009/9/main" objectType="CheckBox" fmlaLink="$I$6" lockText="1" noThreeD="1"/>
</file>

<file path=xl/ctrlProps/ctrlProp28.xml><?xml version="1.0" encoding="utf-8"?>
<formControlPr xmlns="http://schemas.microsoft.com/office/spreadsheetml/2009/9/main" objectType="CheckBox" fmlaLink="$I$8" lockText="1" noThreeD="1"/>
</file>

<file path=xl/ctrlProps/ctrlProp29.xml><?xml version="1.0" encoding="utf-8"?>
<formControlPr xmlns="http://schemas.microsoft.com/office/spreadsheetml/2009/9/main" objectType="CheckBox" fmlaLink="$I$5" lockText="1" noThreeD="1"/>
</file>

<file path=xl/ctrlProps/ctrlProp3.xml><?xml version="1.0" encoding="utf-8"?>
<formControlPr xmlns="http://schemas.microsoft.com/office/spreadsheetml/2009/9/main" objectType="CheckBox" fmlaLink="$J$8" lockText="1" noThreeD="1"/>
</file>

<file path=xl/ctrlProps/ctrlProp30.xml><?xml version="1.0" encoding="utf-8"?>
<formControlPr xmlns="http://schemas.microsoft.com/office/spreadsheetml/2009/9/main" objectType="CheckBox" fmlaLink="$I$7" lockText="1" noThreeD="1"/>
</file>

<file path=xl/ctrlProps/ctrlProp31.xml><?xml version="1.0" encoding="utf-8"?>
<formControlPr xmlns="http://schemas.microsoft.com/office/spreadsheetml/2009/9/main" objectType="CheckBox" fmlaLink="$I$9" lockText="1" noThreeD="1"/>
</file>

<file path=xl/ctrlProps/ctrlProp32.xml><?xml version="1.0" encoding="utf-8"?>
<formControlPr xmlns="http://schemas.microsoft.com/office/spreadsheetml/2009/9/main" objectType="CheckBox" fmlaLink="$I$10" lockText="1" noThreeD="1"/>
</file>

<file path=xl/ctrlProps/ctrlProp33.xml><?xml version="1.0" encoding="utf-8"?>
<formControlPr xmlns="http://schemas.microsoft.com/office/spreadsheetml/2009/9/main" objectType="CheckBox" fmlaLink="$I$12" lockText="1" noThreeD="1"/>
</file>

<file path=xl/ctrlProps/ctrlProp34.xml><?xml version="1.0" encoding="utf-8"?>
<formControlPr xmlns="http://schemas.microsoft.com/office/spreadsheetml/2009/9/main" objectType="CheckBox" fmlaLink="$I$14" lockText="1" noThreeD="1"/>
</file>

<file path=xl/ctrlProps/ctrlProp35.xml><?xml version="1.0" encoding="utf-8"?>
<formControlPr xmlns="http://schemas.microsoft.com/office/spreadsheetml/2009/9/main" objectType="CheckBox" fmlaLink="$I$16" lockText="1" noThreeD="1"/>
</file>

<file path=xl/ctrlProps/ctrlProp36.xml><?xml version="1.0" encoding="utf-8"?>
<formControlPr xmlns="http://schemas.microsoft.com/office/spreadsheetml/2009/9/main" objectType="CheckBox" fmlaLink="$I$18" lockText="1" noThreeD="1"/>
</file>

<file path=xl/ctrlProps/ctrlProp37.xml><?xml version="1.0" encoding="utf-8"?>
<formControlPr xmlns="http://schemas.microsoft.com/office/spreadsheetml/2009/9/main" objectType="CheckBox" fmlaLink="$I$20" lockText="1" noThreeD="1"/>
</file>

<file path=xl/ctrlProps/ctrlProp38.xml><?xml version="1.0" encoding="utf-8"?>
<formControlPr xmlns="http://schemas.microsoft.com/office/spreadsheetml/2009/9/main" objectType="CheckBox" fmlaLink="$I$22" lockText="1" noThreeD="1"/>
</file>

<file path=xl/ctrlProps/ctrlProp39.xml><?xml version="1.0" encoding="utf-8"?>
<formControlPr xmlns="http://schemas.microsoft.com/office/spreadsheetml/2009/9/main" objectType="CheckBox" fmlaLink="$I$24" lockText="1" noThreeD="1"/>
</file>

<file path=xl/ctrlProps/ctrlProp4.xml><?xml version="1.0" encoding="utf-8"?>
<formControlPr xmlns="http://schemas.microsoft.com/office/spreadsheetml/2009/9/main" objectType="CheckBox" fmlaLink="$J$5" lockText="1" noThreeD="1"/>
</file>

<file path=xl/ctrlProps/ctrlProp40.xml><?xml version="1.0" encoding="utf-8"?>
<formControlPr xmlns="http://schemas.microsoft.com/office/spreadsheetml/2009/9/main" objectType="CheckBox" fmlaLink="$I$26" lockText="1" noThreeD="1"/>
</file>

<file path=xl/ctrlProps/ctrlProp41.xml><?xml version="1.0" encoding="utf-8"?>
<formControlPr xmlns="http://schemas.microsoft.com/office/spreadsheetml/2009/9/main" objectType="CheckBox" fmlaLink="$I$28" lockText="1" noThreeD="1"/>
</file>

<file path=xl/ctrlProps/ctrlProp42.xml><?xml version="1.0" encoding="utf-8"?>
<formControlPr xmlns="http://schemas.microsoft.com/office/spreadsheetml/2009/9/main" objectType="CheckBox" fmlaLink="$I$11" lockText="1" noThreeD="1"/>
</file>

<file path=xl/ctrlProps/ctrlProp43.xml><?xml version="1.0" encoding="utf-8"?>
<formControlPr xmlns="http://schemas.microsoft.com/office/spreadsheetml/2009/9/main" objectType="CheckBox" fmlaLink="$I$13" lockText="1" noThreeD="1"/>
</file>

<file path=xl/ctrlProps/ctrlProp44.xml><?xml version="1.0" encoding="utf-8"?>
<formControlPr xmlns="http://schemas.microsoft.com/office/spreadsheetml/2009/9/main" objectType="CheckBox" fmlaLink="$I$15" lockText="1" noThreeD="1"/>
</file>

<file path=xl/ctrlProps/ctrlProp45.xml><?xml version="1.0" encoding="utf-8"?>
<formControlPr xmlns="http://schemas.microsoft.com/office/spreadsheetml/2009/9/main" objectType="CheckBox" fmlaLink="$I$17" lockText="1" noThreeD="1"/>
</file>

<file path=xl/ctrlProps/ctrlProp46.xml><?xml version="1.0" encoding="utf-8"?>
<formControlPr xmlns="http://schemas.microsoft.com/office/spreadsheetml/2009/9/main" objectType="CheckBox" fmlaLink="$I$19" lockText="1" noThreeD="1"/>
</file>

<file path=xl/ctrlProps/ctrlProp47.xml><?xml version="1.0" encoding="utf-8"?>
<formControlPr xmlns="http://schemas.microsoft.com/office/spreadsheetml/2009/9/main" objectType="CheckBox" fmlaLink="$I$21" lockText="1" noThreeD="1"/>
</file>

<file path=xl/ctrlProps/ctrlProp48.xml><?xml version="1.0" encoding="utf-8"?>
<formControlPr xmlns="http://schemas.microsoft.com/office/spreadsheetml/2009/9/main" objectType="CheckBox" fmlaLink="$I$23" lockText="1" noThreeD="1"/>
</file>

<file path=xl/ctrlProps/ctrlProp49.xml><?xml version="1.0" encoding="utf-8"?>
<formControlPr xmlns="http://schemas.microsoft.com/office/spreadsheetml/2009/9/main" objectType="CheckBox" fmlaLink="$I$25" lockText="1" noThreeD="1"/>
</file>

<file path=xl/ctrlProps/ctrlProp5.xml><?xml version="1.0" encoding="utf-8"?>
<formControlPr xmlns="http://schemas.microsoft.com/office/spreadsheetml/2009/9/main" objectType="CheckBox" fmlaLink="$J$7" lockText="1" noThreeD="1"/>
</file>

<file path=xl/ctrlProps/ctrlProp50.xml><?xml version="1.0" encoding="utf-8"?>
<formControlPr xmlns="http://schemas.microsoft.com/office/spreadsheetml/2009/9/main" objectType="CheckBox" fmlaLink="$I$27" lockText="1" noThreeD="1"/>
</file>

<file path=xl/ctrlProps/ctrlProp51.xml><?xml version="1.0" encoding="utf-8"?>
<formControlPr xmlns="http://schemas.microsoft.com/office/spreadsheetml/2009/9/main" objectType="CheckBox" fmlaLink="$K$4" lockText="1" noThreeD="1"/>
</file>

<file path=xl/ctrlProps/ctrlProp52.xml><?xml version="1.0" encoding="utf-8"?>
<formControlPr xmlns="http://schemas.microsoft.com/office/spreadsheetml/2009/9/main" objectType="CheckBox" fmlaLink="$K$6" lockText="1" noThreeD="1"/>
</file>

<file path=xl/ctrlProps/ctrlProp53.xml><?xml version="1.0" encoding="utf-8"?>
<formControlPr xmlns="http://schemas.microsoft.com/office/spreadsheetml/2009/9/main" objectType="CheckBox" fmlaLink="$K$8" lockText="1" noThreeD="1"/>
</file>

<file path=xl/ctrlProps/ctrlProp54.xml><?xml version="1.0" encoding="utf-8"?>
<formControlPr xmlns="http://schemas.microsoft.com/office/spreadsheetml/2009/9/main" objectType="CheckBox" fmlaLink="$K$5" lockText="1" noThreeD="1"/>
</file>

<file path=xl/ctrlProps/ctrlProp55.xml><?xml version="1.0" encoding="utf-8"?>
<formControlPr xmlns="http://schemas.microsoft.com/office/spreadsheetml/2009/9/main" objectType="CheckBox" fmlaLink="$K$7" lockText="1" noThreeD="1"/>
</file>

<file path=xl/ctrlProps/ctrlProp56.xml><?xml version="1.0" encoding="utf-8"?>
<formControlPr xmlns="http://schemas.microsoft.com/office/spreadsheetml/2009/9/main" objectType="CheckBox" fmlaLink="$K$9" lockText="1" noThreeD="1"/>
</file>

<file path=xl/ctrlProps/ctrlProp57.xml><?xml version="1.0" encoding="utf-8"?>
<formControlPr xmlns="http://schemas.microsoft.com/office/spreadsheetml/2009/9/main" objectType="CheckBox" fmlaLink="$K$10" lockText="1" noThreeD="1"/>
</file>

<file path=xl/ctrlProps/ctrlProp58.xml><?xml version="1.0" encoding="utf-8"?>
<formControlPr xmlns="http://schemas.microsoft.com/office/spreadsheetml/2009/9/main" objectType="CheckBox" fmlaLink="$K$12" lockText="1" noThreeD="1"/>
</file>

<file path=xl/ctrlProps/ctrlProp59.xml><?xml version="1.0" encoding="utf-8"?>
<formControlPr xmlns="http://schemas.microsoft.com/office/spreadsheetml/2009/9/main" objectType="CheckBox" fmlaLink="$K$14" lockText="1" noThreeD="1"/>
</file>

<file path=xl/ctrlProps/ctrlProp6.xml><?xml version="1.0" encoding="utf-8"?>
<formControlPr xmlns="http://schemas.microsoft.com/office/spreadsheetml/2009/9/main" objectType="CheckBox" fmlaLink="$J$9" lockText="1" noThreeD="1"/>
</file>

<file path=xl/ctrlProps/ctrlProp60.xml><?xml version="1.0" encoding="utf-8"?>
<formControlPr xmlns="http://schemas.microsoft.com/office/spreadsheetml/2009/9/main" objectType="CheckBox" fmlaLink="$K$16" lockText="1" noThreeD="1"/>
</file>

<file path=xl/ctrlProps/ctrlProp61.xml><?xml version="1.0" encoding="utf-8"?>
<formControlPr xmlns="http://schemas.microsoft.com/office/spreadsheetml/2009/9/main" objectType="CheckBox" fmlaLink="$K$18" lockText="1" noThreeD="1"/>
</file>

<file path=xl/ctrlProps/ctrlProp62.xml><?xml version="1.0" encoding="utf-8"?>
<formControlPr xmlns="http://schemas.microsoft.com/office/spreadsheetml/2009/9/main" objectType="CheckBox" fmlaLink="$K$20" lockText="1" noThreeD="1"/>
</file>

<file path=xl/ctrlProps/ctrlProp63.xml><?xml version="1.0" encoding="utf-8"?>
<formControlPr xmlns="http://schemas.microsoft.com/office/spreadsheetml/2009/9/main" objectType="CheckBox" fmlaLink="$K$22" lockText="1" noThreeD="1"/>
</file>

<file path=xl/ctrlProps/ctrlProp64.xml><?xml version="1.0" encoding="utf-8"?>
<formControlPr xmlns="http://schemas.microsoft.com/office/spreadsheetml/2009/9/main" objectType="CheckBox" fmlaLink="$K$24" lockText="1" noThreeD="1"/>
</file>

<file path=xl/ctrlProps/ctrlProp65.xml><?xml version="1.0" encoding="utf-8"?>
<formControlPr xmlns="http://schemas.microsoft.com/office/spreadsheetml/2009/9/main" objectType="CheckBox" fmlaLink="$K$26" lockText="1" noThreeD="1"/>
</file>

<file path=xl/ctrlProps/ctrlProp66.xml><?xml version="1.0" encoding="utf-8"?>
<formControlPr xmlns="http://schemas.microsoft.com/office/spreadsheetml/2009/9/main" objectType="CheckBox" fmlaLink="$K$28" lockText="1" noThreeD="1"/>
</file>

<file path=xl/ctrlProps/ctrlProp67.xml><?xml version="1.0" encoding="utf-8"?>
<formControlPr xmlns="http://schemas.microsoft.com/office/spreadsheetml/2009/9/main" objectType="CheckBox" fmlaLink="$K$11" lockText="1" noThreeD="1"/>
</file>

<file path=xl/ctrlProps/ctrlProp68.xml><?xml version="1.0" encoding="utf-8"?>
<formControlPr xmlns="http://schemas.microsoft.com/office/spreadsheetml/2009/9/main" objectType="CheckBox" fmlaLink="$K$13" lockText="1" noThreeD="1"/>
</file>

<file path=xl/ctrlProps/ctrlProp69.xml><?xml version="1.0" encoding="utf-8"?>
<formControlPr xmlns="http://schemas.microsoft.com/office/spreadsheetml/2009/9/main" objectType="CheckBox" fmlaLink="$K$15" lockText="1" noThreeD="1"/>
</file>

<file path=xl/ctrlProps/ctrlProp7.xml><?xml version="1.0" encoding="utf-8"?>
<formControlPr xmlns="http://schemas.microsoft.com/office/spreadsheetml/2009/9/main" objectType="CheckBox" fmlaLink="$J$10" lockText="1" noThreeD="1"/>
</file>

<file path=xl/ctrlProps/ctrlProp70.xml><?xml version="1.0" encoding="utf-8"?>
<formControlPr xmlns="http://schemas.microsoft.com/office/spreadsheetml/2009/9/main" objectType="CheckBox" fmlaLink="$K$17" lockText="1" noThreeD="1"/>
</file>

<file path=xl/ctrlProps/ctrlProp71.xml><?xml version="1.0" encoding="utf-8"?>
<formControlPr xmlns="http://schemas.microsoft.com/office/spreadsheetml/2009/9/main" objectType="CheckBox" fmlaLink="$K$19" lockText="1" noThreeD="1"/>
</file>

<file path=xl/ctrlProps/ctrlProp72.xml><?xml version="1.0" encoding="utf-8"?>
<formControlPr xmlns="http://schemas.microsoft.com/office/spreadsheetml/2009/9/main" objectType="CheckBox" fmlaLink="$K$21" lockText="1" noThreeD="1"/>
</file>

<file path=xl/ctrlProps/ctrlProp73.xml><?xml version="1.0" encoding="utf-8"?>
<formControlPr xmlns="http://schemas.microsoft.com/office/spreadsheetml/2009/9/main" objectType="CheckBox" fmlaLink="$K$23" lockText="1" noThreeD="1"/>
</file>

<file path=xl/ctrlProps/ctrlProp74.xml><?xml version="1.0" encoding="utf-8"?>
<formControlPr xmlns="http://schemas.microsoft.com/office/spreadsheetml/2009/9/main" objectType="CheckBox" fmlaLink="$K$25" lockText="1" noThreeD="1"/>
</file>

<file path=xl/ctrlProps/ctrlProp75.xml><?xml version="1.0" encoding="utf-8"?>
<formControlPr xmlns="http://schemas.microsoft.com/office/spreadsheetml/2009/9/main" objectType="CheckBox" fmlaLink="$K$27" lockText="1" noThreeD="1"/>
</file>

<file path=xl/ctrlProps/ctrlProp8.xml><?xml version="1.0" encoding="utf-8"?>
<formControlPr xmlns="http://schemas.microsoft.com/office/spreadsheetml/2009/9/main" objectType="CheckBox" fmlaLink="$J$12" lockText="1" noThreeD="1"/>
</file>

<file path=xl/ctrlProps/ctrlProp9.xml><?xml version="1.0" encoding="utf-8"?>
<formControlPr xmlns="http://schemas.microsoft.com/office/spreadsheetml/2009/9/main" objectType="CheckBox" fmlaLink="$J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</xdr:row>
          <xdr:rowOff>171450</xdr:rowOff>
        </xdr:from>
        <xdr:to>
          <xdr:col>9</xdr:col>
          <xdr:colOff>311150</xdr:colOff>
          <xdr:row>4</xdr:row>
          <xdr:rowOff>6350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171450</xdr:rowOff>
        </xdr:from>
        <xdr:to>
          <xdr:col>9</xdr:col>
          <xdr:colOff>311150</xdr:colOff>
          <xdr:row>6</xdr:row>
          <xdr:rowOff>12700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171450</xdr:rowOff>
        </xdr:from>
        <xdr:to>
          <xdr:col>9</xdr:col>
          <xdr:colOff>311150</xdr:colOff>
          <xdr:row>8</xdr:row>
          <xdr:rowOff>12700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171450</xdr:rowOff>
        </xdr:from>
        <xdr:to>
          <xdr:col>9</xdr:col>
          <xdr:colOff>311150</xdr:colOff>
          <xdr:row>5</xdr:row>
          <xdr:rowOff>12700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171450</xdr:rowOff>
        </xdr:from>
        <xdr:to>
          <xdr:col>9</xdr:col>
          <xdr:colOff>311150</xdr:colOff>
          <xdr:row>7</xdr:row>
          <xdr:rowOff>12700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171450</xdr:rowOff>
        </xdr:from>
        <xdr:to>
          <xdr:col>9</xdr:col>
          <xdr:colOff>311150</xdr:colOff>
          <xdr:row>9</xdr:row>
          <xdr:rowOff>15460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171450</xdr:rowOff>
        </xdr:from>
        <xdr:to>
          <xdr:col>9</xdr:col>
          <xdr:colOff>311150</xdr:colOff>
          <xdr:row>10</xdr:row>
          <xdr:rowOff>12700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165100</xdr:rowOff>
        </xdr:from>
        <xdr:to>
          <xdr:col>9</xdr:col>
          <xdr:colOff>311150</xdr:colOff>
          <xdr:row>12</xdr:row>
          <xdr:rowOff>6350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165100</xdr:rowOff>
        </xdr:from>
        <xdr:to>
          <xdr:col>9</xdr:col>
          <xdr:colOff>311150</xdr:colOff>
          <xdr:row>14</xdr:row>
          <xdr:rowOff>6350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165100</xdr:rowOff>
        </xdr:from>
        <xdr:to>
          <xdr:col>9</xdr:col>
          <xdr:colOff>311150</xdr:colOff>
          <xdr:row>16</xdr:row>
          <xdr:rowOff>6350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165100</xdr:rowOff>
        </xdr:from>
        <xdr:to>
          <xdr:col>9</xdr:col>
          <xdr:colOff>311150</xdr:colOff>
          <xdr:row>18</xdr:row>
          <xdr:rowOff>6350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165100</xdr:rowOff>
        </xdr:from>
        <xdr:to>
          <xdr:col>9</xdr:col>
          <xdr:colOff>311150</xdr:colOff>
          <xdr:row>20</xdr:row>
          <xdr:rowOff>6350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20</xdr:row>
          <xdr:rowOff>165100</xdr:rowOff>
        </xdr:from>
        <xdr:to>
          <xdr:col>9</xdr:col>
          <xdr:colOff>311150</xdr:colOff>
          <xdr:row>22</xdr:row>
          <xdr:rowOff>6350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165100</xdr:rowOff>
        </xdr:from>
        <xdr:to>
          <xdr:col>9</xdr:col>
          <xdr:colOff>311150</xdr:colOff>
          <xdr:row>24</xdr:row>
          <xdr:rowOff>6350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165100</xdr:rowOff>
        </xdr:from>
        <xdr:to>
          <xdr:col>9</xdr:col>
          <xdr:colOff>311150</xdr:colOff>
          <xdr:row>26</xdr:row>
          <xdr:rowOff>6350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165100</xdr:rowOff>
        </xdr:from>
        <xdr:to>
          <xdr:col>9</xdr:col>
          <xdr:colOff>311150</xdr:colOff>
          <xdr:row>28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171450</xdr:rowOff>
        </xdr:from>
        <xdr:to>
          <xdr:col>9</xdr:col>
          <xdr:colOff>311150</xdr:colOff>
          <xdr:row>11</xdr:row>
          <xdr:rowOff>12700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171450</xdr:rowOff>
        </xdr:from>
        <xdr:to>
          <xdr:col>9</xdr:col>
          <xdr:colOff>311150</xdr:colOff>
          <xdr:row>13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171450</xdr:rowOff>
        </xdr:from>
        <xdr:to>
          <xdr:col>9</xdr:col>
          <xdr:colOff>311150</xdr:colOff>
          <xdr:row>15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171450</xdr:rowOff>
        </xdr:from>
        <xdr:to>
          <xdr:col>9</xdr:col>
          <xdr:colOff>311150</xdr:colOff>
          <xdr:row>17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171450</xdr:rowOff>
        </xdr:from>
        <xdr:to>
          <xdr:col>9</xdr:col>
          <xdr:colOff>311150</xdr:colOff>
          <xdr:row>19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171450</xdr:rowOff>
        </xdr:from>
        <xdr:to>
          <xdr:col>9</xdr:col>
          <xdr:colOff>311150</xdr:colOff>
          <xdr:row>21</xdr:row>
          <xdr:rowOff>12700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171450</xdr:rowOff>
        </xdr:from>
        <xdr:to>
          <xdr:col>9</xdr:col>
          <xdr:colOff>311150</xdr:colOff>
          <xdr:row>23</xdr:row>
          <xdr:rowOff>12700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171450</xdr:rowOff>
        </xdr:from>
        <xdr:to>
          <xdr:col>9</xdr:col>
          <xdr:colOff>311150</xdr:colOff>
          <xdr:row>25</xdr:row>
          <xdr:rowOff>12700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171450</xdr:rowOff>
        </xdr:from>
        <xdr:to>
          <xdr:col>9</xdr:col>
          <xdr:colOff>311150</xdr:colOff>
          <xdr:row>27</xdr:row>
          <xdr:rowOff>12700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</xdr:row>
          <xdr:rowOff>184150</xdr:rowOff>
        </xdr:from>
        <xdr:to>
          <xdr:col>8</xdr:col>
          <xdr:colOff>304800</xdr:colOff>
          <xdr:row>4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4</xdr:row>
          <xdr:rowOff>177800</xdr:rowOff>
        </xdr:from>
        <xdr:to>
          <xdr:col>8</xdr:col>
          <xdr:colOff>304800</xdr:colOff>
          <xdr:row>6</xdr:row>
          <xdr:rowOff>19050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6</xdr:row>
          <xdr:rowOff>177800</xdr:rowOff>
        </xdr:from>
        <xdr:to>
          <xdr:col>8</xdr:col>
          <xdr:colOff>304800</xdr:colOff>
          <xdr:row>8</xdr:row>
          <xdr:rowOff>19050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</xdr:row>
          <xdr:rowOff>177800</xdr:rowOff>
        </xdr:from>
        <xdr:to>
          <xdr:col>8</xdr:col>
          <xdr:colOff>304800</xdr:colOff>
          <xdr:row>5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5</xdr:row>
          <xdr:rowOff>177800</xdr:rowOff>
        </xdr:from>
        <xdr:to>
          <xdr:col>8</xdr:col>
          <xdr:colOff>304800</xdr:colOff>
          <xdr:row>7</xdr:row>
          <xdr:rowOff>25400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7</xdr:row>
          <xdr:rowOff>184150</xdr:rowOff>
        </xdr:from>
        <xdr:to>
          <xdr:col>8</xdr:col>
          <xdr:colOff>304800</xdr:colOff>
          <xdr:row>9</xdr:row>
          <xdr:rowOff>15460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8</xdr:row>
          <xdr:rowOff>177800</xdr:rowOff>
        </xdr:from>
        <xdr:to>
          <xdr:col>8</xdr:col>
          <xdr:colOff>304800</xdr:colOff>
          <xdr:row>10</xdr:row>
          <xdr:rowOff>19050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10</xdr:row>
          <xdr:rowOff>171450</xdr:rowOff>
        </xdr:from>
        <xdr:to>
          <xdr:col>8</xdr:col>
          <xdr:colOff>304800</xdr:colOff>
          <xdr:row>12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12</xdr:row>
          <xdr:rowOff>177800</xdr:rowOff>
        </xdr:from>
        <xdr:to>
          <xdr:col>8</xdr:col>
          <xdr:colOff>304800</xdr:colOff>
          <xdr:row>14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171450</xdr:rowOff>
        </xdr:from>
        <xdr:to>
          <xdr:col>8</xdr:col>
          <xdr:colOff>304800</xdr:colOff>
          <xdr:row>16</xdr:row>
          <xdr:rowOff>6350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171450</xdr:rowOff>
        </xdr:from>
        <xdr:to>
          <xdr:col>8</xdr:col>
          <xdr:colOff>304800</xdr:colOff>
          <xdr:row>18</xdr:row>
          <xdr:rowOff>6350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171450</xdr:rowOff>
        </xdr:from>
        <xdr:to>
          <xdr:col>8</xdr:col>
          <xdr:colOff>304800</xdr:colOff>
          <xdr:row>20</xdr:row>
          <xdr:rowOff>6350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171450</xdr:rowOff>
        </xdr:from>
        <xdr:to>
          <xdr:col>8</xdr:col>
          <xdr:colOff>304800</xdr:colOff>
          <xdr:row>22</xdr:row>
          <xdr:rowOff>6350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171450</xdr:rowOff>
        </xdr:from>
        <xdr:to>
          <xdr:col>8</xdr:col>
          <xdr:colOff>304800</xdr:colOff>
          <xdr:row>24</xdr:row>
          <xdr:rowOff>6350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171450</xdr:rowOff>
        </xdr:from>
        <xdr:to>
          <xdr:col>8</xdr:col>
          <xdr:colOff>304800</xdr:colOff>
          <xdr:row>26</xdr:row>
          <xdr:rowOff>6350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171450</xdr:rowOff>
        </xdr:from>
        <xdr:to>
          <xdr:col>8</xdr:col>
          <xdr:colOff>304800</xdr:colOff>
          <xdr:row>28</xdr:row>
          <xdr:rowOff>12700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9</xdr:row>
          <xdr:rowOff>177800</xdr:rowOff>
        </xdr:from>
        <xdr:to>
          <xdr:col>8</xdr:col>
          <xdr:colOff>304800</xdr:colOff>
          <xdr:row>11</xdr:row>
          <xdr:rowOff>19050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11</xdr:row>
          <xdr:rowOff>177800</xdr:rowOff>
        </xdr:from>
        <xdr:to>
          <xdr:col>8</xdr:col>
          <xdr:colOff>304800</xdr:colOff>
          <xdr:row>13</xdr:row>
          <xdr:rowOff>19050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177800</xdr:rowOff>
        </xdr:from>
        <xdr:to>
          <xdr:col>8</xdr:col>
          <xdr:colOff>304800</xdr:colOff>
          <xdr:row>15</xdr:row>
          <xdr:rowOff>19050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177800</xdr:rowOff>
        </xdr:from>
        <xdr:to>
          <xdr:col>8</xdr:col>
          <xdr:colOff>304800</xdr:colOff>
          <xdr:row>17</xdr:row>
          <xdr:rowOff>19050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177800</xdr:rowOff>
        </xdr:from>
        <xdr:to>
          <xdr:col>8</xdr:col>
          <xdr:colOff>304800</xdr:colOff>
          <xdr:row>19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177800</xdr:rowOff>
        </xdr:from>
        <xdr:to>
          <xdr:col>8</xdr:col>
          <xdr:colOff>304800</xdr:colOff>
          <xdr:row>21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177800</xdr:rowOff>
        </xdr:from>
        <xdr:to>
          <xdr:col>8</xdr:col>
          <xdr:colOff>304800</xdr:colOff>
          <xdr:row>23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177800</xdr:rowOff>
        </xdr:from>
        <xdr:to>
          <xdr:col>8</xdr:col>
          <xdr:colOff>304800</xdr:colOff>
          <xdr:row>25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177800</xdr:rowOff>
        </xdr:from>
        <xdr:to>
          <xdr:col>8</xdr:col>
          <xdr:colOff>304800</xdr:colOff>
          <xdr:row>27</xdr:row>
          <xdr:rowOff>25400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</xdr:row>
          <xdr:rowOff>177800</xdr:rowOff>
        </xdr:from>
        <xdr:to>
          <xdr:col>10</xdr:col>
          <xdr:colOff>469900</xdr:colOff>
          <xdr:row>4</xdr:row>
          <xdr:rowOff>12700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4</xdr:row>
          <xdr:rowOff>177800</xdr:rowOff>
        </xdr:from>
        <xdr:to>
          <xdr:col>10</xdr:col>
          <xdr:colOff>469900</xdr:colOff>
          <xdr:row>6</xdr:row>
          <xdr:rowOff>19050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6</xdr:row>
          <xdr:rowOff>177800</xdr:rowOff>
        </xdr:from>
        <xdr:to>
          <xdr:col>10</xdr:col>
          <xdr:colOff>469900</xdr:colOff>
          <xdr:row>8</xdr:row>
          <xdr:rowOff>19050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3</xdr:row>
          <xdr:rowOff>171450</xdr:rowOff>
        </xdr:from>
        <xdr:to>
          <xdr:col>10</xdr:col>
          <xdr:colOff>469900</xdr:colOff>
          <xdr:row>5</xdr:row>
          <xdr:rowOff>19050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5</xdr:row>
          <xdr:rowOff>177800</xdr:rowOff>
        </xdr:from>
        <xdr:to>
          <xdr:col>10</xdr:col>
          <xdr:colOff>469900</xdr:colOff>
          <xdr:row>7</xdr:row>
          <xdr:rowOff>19050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7</xdr:row>
          <xdr:rowOff>177800</xdr:rowOff>
        </xdr:from>
        <xdr:to>
          <xdr:col>10</xdr:col>
          <xdr:colOff>469900</xdr:colOff>
          <xdr:row>9</xdr:row>
          <xdr:rowOff>19050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8</xdr:row>
          <xdr:rowOff>177800</xdr:rowOff>
        </xdr:from>
        <xdr:to>
          <xdr:col>10</xdr:col>
          <xdr:colOff>469900</xdr:colOff>
          <xdr:row>10</xdr:row>
          <xdr:rowOff>19050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10</xdr:row>
          <xdr:rowOff>171450</xdr:rowOff>
        </xdr:from>
        <xdr:to>
          <xdr:col>10</xdr:col>
          <xdr:colOff>469900</xdr:colOff>
          <xdr:row>12</xdr:row>
          <xdr:rowOff>12700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12</xdr:row>
          <xdr:rowOff>171450</xdr:rowOff>
        </xdr:from>
        <xdr:to>
          <xdr:col>10</xdr:col>
          <xdr:colOff>469900</xdr:colOff>
          <xdr:row>14</xdr:row>
          <xdr:rowOff>12700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14</xdr:row>
          <xdr:rowOff>171450</xdr:rowOff>
        </xdr:from>
        <xdr:to>
          <xdr:col>10</xdr:col>
          <xdr:colOff>469900</xdr:colOff>
          <xdr:row>16</xdr:row>
          <xdr:rowOff>12700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16</xdr:row>
          <xdr:rowOff>171450</xdr:rowOff>
        </xdr:from>
        <xdr:to>
          <xdr:col>10</xdr:col>
          <xdr:colOff>469900</xdr:colOff>
          <xdr:row>18</xdr:row>
          <xdr:rowOff>12700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18</xdr:row>
          <xdr:rowOff>171450</xdr:rowOff>
        </xdr:from>
        <xdr:to>
          <xdr:col>10</xdr:col>
          <xdr:colOff>469900</xdr:colOff>
          <xdr:row>20</xdr:row>
          <xdr:rowOff>12700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20</xdr:row>
          <xdr:rowOff>171450</xdr:rowOff>
        </xdr:from>
        <xdr:to>
          <xdr:col>10</xdr:col>
          <xdr:colOff>469900</xdr:colOff>
          <xdr:row>22</xdr:row>
          <xdr:rowOff>12700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22</xdr:row>
          <xdr:rowOff>171450</xdr:rowOff>
        </xdr:from>
        <xdr:to>
          <xdr:col>10</xdr:col>
          <xdr:colOff>469900</xdr:colOff>
          <xdr:row>24</xdr:row>
          <xdr:rowOff>12700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24</xdr:row>
          <xdr:rowOff>171450</xdr:rowOff>
        </xdr:from>
        <xdr:to>
          <xdr:col>10</xdr:col>
          <xdr:colOff>469900</xdr:colOff>
          <xdr:row>26</xdr:row>
          <xdr:rowOff>12700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26</xdr:row>
          <xdr:rowOff>171450</xdr:rowOff>
        </xdr:from>
        <xdr:to>
          <xdr:col>10</xdr:col>
          <xdr:colOff>469900</xdr:colOff>
          <xdr:row>28</xdr:row>
          <xdr:rowOff>6350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9</xdr:row>
          <xdr:rowOff>177800</xdr:rowOff>
        </xdr:from>
        <xdr:to>
          <xdr:col>10</xdr:col>
          <xdr:colOff>469900</xdr:colOff>
          <xdr:row>11</xdr:row>
          <xdr:rowOff>19050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11</xdr:row>
          <xdr:rowOff>177800</xdr:rowOff>
        </xdr:from>
        <xdr:to>
          <xdr:col>10</xdr:col>
          <xdr:colOff>469900</xdr:colOff>
          <xdr:row>13</xdr:row>
          <xdr:rowOff>19050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13</xdr:row>
          <xdr:rowOff>177800</xdr:rowOff>
        </xdr:from>
        <xdr:to>
          <xdr:col>10</xdr:col>
          <xdr:colOff>469900</xdr:colOff>
          <xdr:row>15</xdr:row>
          <xdr:rowOff>19050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15</xdr:row>
          <xdr:rowOff>177800</xdr:rowOff>
        </xdr:from>
        <xdr:to>
          <xdr:col>10</xdr:col>
          <xdr:colOff>469900</xdr:colOff>
          <xdr:row>17</xdr:row>
          <xdr:rowOff>19050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17</xdr:row>
          <xdr:rowOff>177800</xdr:rowOff>
        </xdr:from>
        <xdr:to>
          <xdr:col>10</xdr:col>
          <xdr:colOff>469900</xdr:colOff>
          <xdr:row>19</xdr:row>
          <xdr:rowOff>19050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19</xdr:row>
          <xdr:rowOff>177800</xdr:rowOff>
        </xdr:from>
        <xdr:to>
          <xdr:col>10</xdr:col>
          <xdr:colOff>469900</xdr:colOff>
          <xdr:row>21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21</xdr:row>
          <xdr:rowOff>177800</xdr:rowOff>
        </xdr:from>
        <xdr:to>
          <xdr:col>10</xdr:col>
          <xdr:colOff>469900</xdr:colOff>
          <xdr:row>23</xdr:row>
          <xdr:rowOff>19050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23</xdr:row>
          <xdr:rowOff>177800</xdr:rowOff>
        </xdr:from>
        <xdr:to>
          <xdr:col>10</xdr:col>
          <xdr:colOff>469900</xdr:colOff>
          <xdr:row>25</xdr:row>
          <xdr:rowOff>19050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25</xdr:row>
          <xdr:rowOff>177800</xdr:rowOff>
        </xdr:from>
        <xdr:to>
          <xdr:col>10</xdr:col>
          <xdr:colOff>469900</xdr:colOff>
          <xdr:row>27</xdr:row>
          <xdr:rowOff>19050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D0E212-2B3E-4FB4-8949-EC3CEB78DE40}" name="Tabulka2" displayName="Tabulka2" ref="A2:M28" totalsRowShown="0" headerRowDxfId="15" headerRowBorderDxfId="14" tableBorderDxfId="13">
  <tableColumns count="13">
    <tableColumn id="1" xr3:uid="{0D692D55-257C-40B8-A0ED-06D640A25C35}" name="Č." dataDxfId="12"/>
    <tableColumn id="2" xr3:uid="{2D4D3429-C94E-40B1-BED1-14DD0E1B8A04}" name="Jméno a příjmení" dataDxfId="11">
      <calculatedColumnFormula>AND(LEN(D1)=10,ISNUMBER(DATEVALUE(MID(D1,4,2)&amp;"/"&amp;LEFT(D1,2)&amp;"/"&amp;RIGHT(D1,4))),TEXT(DATEVALUE(MID(D1,4,2)&amp;"/"&amp;LEFT(D1,2)&amp;"/"&amp;RIGHT(D1,4)),"DD.MM.RRRR")=D1)</calculatedColumnFormula>
    </tableColumn>
    <tableColumn id="3" xr3:uid="{F284054D-2A35-49A1-B1BC-B2A3BED4B613}" name="Kategorie" dataDxfId="10"/>
    <tableColumn id="4" xr3:uid="{395FF21E-E1DC-44B6-8426-67833564697D}" name="Datum narození" dataDxfId="9"/>
    <tableColumn id="5" xr3:uid="{19E8C76A-7ECD-4167-8DE3-98BCBD40255D}" name="Číslo OP (15+)" dataDxfId="8"/>
    <tableColumn id="6" xr3:uid="{EE78C70D-F9EB-4DA0-B341-1E4561FBAD0E}" name="Adresa" dataDxfId="7"/>
    <tableColumn id="7" xr3:uid="{3588C8AA-86B8-4FD7-A29D-DB939ABF9EFA}" name="Preferovaný typ ubytování" dataDxfId="6"/>
    <tableColumn id="8" xr3:uid="{535C1B58-9FD5-410A-92B3-6AE0F8280963}" name="Velikost pokoje" dataDxfId="5"/>
    <tableColumn id="12" xr3:uid="{E8419F1B-B482-4732-A45B-C24770DBBE26}" name="2 noci" dataDxfId="4"/>
    <tableColumn id="9" xr3:uid="{225F0447-B173-4398-9141-99D9FDB35171}" name="1 noc" dataDxfId="3"/>
    <tableColumn id="11" xr3:uid="{B4477377-7691-40EC-A15E-705E46EBC644}" name="Oběd navíc" dataDxfId="2"/>
    <tableColumn id="13" xr3:uid="{66B207C5-A2EA-4B8C-819B-9ED041C05AD4}" name="Odhad ceny" dataDxfId="1">
      <calculatedColumnFormula>IF(AND(C3="D10",C3="H10",C3="D12",C3="H12",C3="D14",C3="H14",C3="OPEN"),1,0)</calculatedColumnFormula>
    </tableColumn>
    <tableColumn id="10" xr3:uid="{A754018A-264A-4997-B97A-3F83F698A3F0}" name="Poznámka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DFD3B-401E-459E-90C4-7B30C0E6DFA9}">
  <dimension ref="A1:AL48"/>
  <sheetViews>
    <sheetView tabSelected="1" zoomScaleNormal="100" workbookViewId="0">
      <selection activeCell="F11" sqref="F11"/>
    </sheetView>
  </sheetViews>
  <sheetFormatPr defaultRowHeight="14.5" x14ac:dyDescent="0.35"/>
  <cols>
    <col min="1" max="1" width="3.6328125" customWidth="1"/>
    <col min="2" max="2" width="20.6328125" customWidth="1"/>
    <col min="3" max="6" width="16.6328125" customWidth="1"/>
    <col min="7" max="7" width="22.6328125" customWidth="1"/>
    <col min="8" max="8" width="29.6328125" customWidth="1"/>
    <col min="9" max="10" width="5.6328125" customWidth="1"/>
    <col min="11" max="11" width="10.6328125" customWidth="1"/>
    <col min="12" max="12" width="17.7265625" customWidth="1"/>
    <col min="13" max="13" width="20.6328125" customWidth="1"/>
    <col min="14" max="14" width="8.7265625" customWidth="1"/>
    <col min="15" max="15" width="25.6328125" hidden="1" customWidth="1"/>
    <col min="16" max="16" width="23.453125" hidden="1" customWidth="1"/>
    <col min="17" max="17" width="34.54296875" hidden="1" customWidth="1"/>
    <col min="18" max="18" width="11.1796875" hidden="1" customWidth="1"/>
    <col min="19" max="19" width="10.08984375" hidden="1" customWidth="1"/>
    <col min="20" max="21" width="10.1796875" hidden="1" customWidth="1"/>
    <col min="22" max="22" width="19.26953125" hidden="1" customWidth="1"/>
    <col min="23" max="23" width="13.36328125" hidden="1" customWidth="1"/>
    <col min="24" max="24" width="7" hidden="1" customWidth="1"/>
    <col min="25" max="25" width="7.08984375" hidden="1" customWidth="1"/>
    <col min="26" max="26" width="9.36328125" hidden="1" customWidth="1"/>
    <col min="27" max="27" width="11.453125" hidden="1" customWidth="1"/>
    <col min="28" max="28" width="14.36328125" hidden="1" customWidth="1"/>
    <col min="29" max="29" width="10" hidden="1" customWidth="1"/>
    <col min="30" max="30" width="11.36328125" hidden="1" customWidth="1"/>
    <col min="31" max="31" width="14.26953125" hidden="1" customWidth="1"/>
    <col min="32" max="32" width="9.90625" hidden="1" customWidth="1"/>
    <col min="33" max="33" width="8.1796875" hidden="1" customWidth="1"/>
    <col min="34" max="34" width="6.81640625" hidden="1" customWidth="1"/>
    <col min="35" max="35" width="8.453125" hidden="1" customWidth="1"/>
    <col min="36" max="36" width="5.81640625" hidden="1" customWidth="1"/>
    <col min="37" max="37" width="14.453125" hidden="1" customWidth="1"/>
    <col min="38" max="38" width="0" hidden="1" customWidth="1"/>
  </cols>
  <sheetData>
    <row r="1" spans="1:38" s="1" customFormat="1" ht="40" customHeight="1" x14ac:dyDescent="0.35">
      <c r="A1" s="53" t="s">
        <v>52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5"/>
      <c r="N1" s="2"/>
      <c r="O1" s="2"/>
      <c r="P1" s="2"/>
    </row>
    <row r="2" spans="1:38" s="9" customFormat="1" ht="15" customHeight="1" thickBot="1" x14ac:dyDescent="0.4">
      <c r="A2" s="25" t="s">
        <v>24</v>
      </c>
      <c r="B2" s="26" t="s">
        <v>25</v>
      </c>
      <c r="C2" s="26" t="s">
        <v>26</v>
      </c>
      <c r="D2" s="26" t="s">
        <v>27</v>
      </c>
      <c r="E2" s="26" t="s">
        <v>37</v>
      </c>
      <c r="F2" s="26" t="s">
        <v>38</v>
      </c>
      <c r="G2" s="26" t="s">
        <v>49</v>
      </c>
      <c r="H2" s="27" t="s">
        <v>31</v>
      </c>
      <c r="I2" s="28" t="s">
        <v>41</v>
      </c>
      <c r="J2" s="28" t="s">
        <v>40</v>
      </c>
      <c r="K2" s="29" t="s">
        <v>39</v>
      </c>
      <c r="L2" s="29" t="s">
        <v>42</v>
      </c>
      <c r="M2" s="30" t="s">
        <v>32</v>
      </c>
      <c r="P2" s="101" t="s">
        <v>53</v>
      </c>
      <c r="Q2" s="101" t="s">
        <v>54</v>
      </c>
      <c r="R2" s="101" t="s">
        <v>55</v>
      </c>
      <c r="S2" s="101" t="s">
        <v>56</v>
      </c>
      <c r="T2" s="101" t="s">
        <v>57</v>
      </c>
      <c r="U2" s="101"/>
    </row>
    <row r="3" spans="1:38" ht="15" customHeight="1" thickBot="1" x14ac:dyDescent="0.4">
      <c r="A3" s="31"/>
      <c r="B3" s="32"/>
      <c r="C3" s="33" t="s">
        <v>28</v>
      </c>
      <c r="D3" s="33" t="s">
        <v>29</v>
      </c>
      <c r="E3" s="33" t="s">
        <v>47</v>
      </c>
      <c r="F3" s="33" t="s">
        <v>47</v>
      </c>
      <c r="G3" s="33" t="s">
        <v>46</v>
      </c>
      <c r="H3" s="100" t="s">
        <v>61</v>
      </c>
      <c r="I3" s="34" t="s">
        <v>44</v>
      </c>
      <c r="J3" s="34" t="s">
        <v>43</v>
      </c>
      <c r="K3" s="33" t="s">
        <v>45</v>
      </c>
      <c r="L3" s="33" t="s">
        <v>48</v>
      </c>
      <c r="M3" s="35"/>
      <c r="N3" s="3"/>
      <c r="P3" s="101" t="s">
        <v>58</v>
      </c>
      <c r="Q3" s="101" t="s">
        <v>59</v>
      </c>
      <c r="R3" s="101" t="s">
        <v>60</v>
      </c>
      <c r="S3" s="101" t="s">
        <v>55</v>
      </c>
      <c r="T3" s="101" t="s">
        <v>56</v>
      </c>
      <c r="U3" s="101" t="s">
        <v>57</v>
      </c>
      <c r="V3" s="117" t="s">
        <v>62</v>
      </c>
      <c r="W3" s="117" t="s">
        <v>77</v>
      </c>
      <c r="X3" s="117" t="s">
        <v>63</v>
      </c>
      <c r="Y3" s="117" t="s">
        <v>64</v>
      </c>
      <c r="Z3" s="117" t="s">
        <v>65</v>
      </c>
      <c r="AA3" s="117" t="s">
        <v>66</v>
      </c>
      <c r="AB3" s="117" t="s">
        <v>67</v>
      </c>
      <c r="AC3" s="117" t="s">
        <v>68</v>
      </c>
      <c r="AD3" s="117" t="s">
        <v>69</v>
      </c>
      <c r="AE3" s="117" t="s">
        <v>70</v>
      </c>
      <c r="AF3" s="117" t="s">
        <v>71</v>
      </c>
      <c r="AG3" s="117" t="s">
        <v>72</v>
      </c>
      <c r="AH3" s="117" t="s">
        <v>73</v>
      </c>
      <c r="AI3" s="118" t="s">
        <v>74</v>
      </c>
      <c r="AJ3" s="117" t="s">
        <v>75</v>
      </c>
      <c r="AK3" s="119" t="s">
        <v>76</v>
      </c>
      <c r="AL3" s="117" t="s">
        <v>78</v>
      </c>
    </row>
    <row r="4" spans="1:38" ht="14.5" customHeight="1" x14ac:dyDescent="0.35">
      <c r="A4" s="4" t="s">
        <v>0</v>
      </c>
      <c r="B4" s="10"/>
      <c r="C4" s="14"/>
      <c r="D4" s="12" t="s">
        <v>29</v>
      </c>
      <c r="E4" s="13"/>
      <c r="F4" s="11"/>
      <c r="G4" s="104"/>
      <c r="H4" s="102"/>
      <c r="I4" s="36" t="b">
        <v>0</v>
      </c>
      <c r="J4" s="37" t="b">
        <v>0</v>
      </c>
      <c r="K4" s="106" t="b">
        <v>0</v>
      </c>
      <c r="L4" s="114">
        <f>IF(AH4=1,SUM(AG4,AI4:AJ4),SUM(AA4:AG4))+AL4</f>
        <v>0</v>
      </c>
      <c r="M4" s="110"/>
      <c r="O4" t="str">
        <f>SUBSTITUTE(G4, " ", "_")</f>
        <v/>
      </c>
      <c r="V4">
        <f>IF(OR(C4="doprovod",C4="OPEN"),1,0)</f>
        <v>0</v>
      </c>
      <c r="W4">
        <f>IFERROR(IF(VALUE(RIGHT(D4,4))&gt;2009,1,0),0)</f>
        <v>0</v>
      </c>
      <c r="X4">
        <f>IF(G4="Hotelová část FF",1,0)</f>
        <v>0</v>
      </c>
      <c r="Y4">
        <f>IF(H4="jednolůžkový",1,IF(H4="dvoulůžkový s příplatkem za volné lůžko","2a",IF(H4="dvoulůžkový","2b",IF(H4="třílůžkový",3,IF(H4="čtyřlůžkový",4,IF(H4="pětilůžkový",5,0))))))</f>
        <v>0</v>
      </c>
      <c r="Z4">
        <f>IF(I4=TRUE,2,IF(J4=TRUE,1,0))</f>
        <v>0</v>
      </c>
      <c r="AA4">
        <f>IF(G4="hotelová část FF",IF(V4=1,IF(W4=0,IF(X4=1,IF(OR(Y4="2b",Y4="2a"),Z4*1090+Z4*125,IF(Y4=1,Z4*1090+Z4*250,Z4*1090)),0)),0),0)</f>
        <v>0</v>
      </c>
      <c r="AB4">
        <f>IF(G4="hotelová část FF",(IF(AH4=1,0,IF(V4=1,IF(W4=1,IF(X4=1,IF(OR(Y4=1,Y4="2a",Y4="2b"),Z4*950+Z4*125,Z4*950),0),0),0))),0)</f>
        <v>0</v>
      </c>
      <c r="AC4">
        <f>IF(G4="hotelová část FF",(IF(AH4=1,0,IF(V4=0,IF(W4=1,IF(X4=1,IF(OR(Y4=1,Y4="2a",Y4="2b"),Z4*950+Z4*125,Z4*950),0),0),0))),0)</f>
        <v>0</v>
      </c>
      <c r="AD4">
        <f>IF(G4="Depandance FF nebo Parkhotel",IF(V4=1,IF(W4=0,IF(X4=0,IF(Y4="2a",Z4*990+Z4*75,IF(Y4=1,Z4*990+Z4*150,Z4*990)),0)),0),0)</f>
        <v>0</v>
      </c>
      <c r="AE4">
        <f>IF(G4="Depandance FF nebo Parkhotel",(IF(AH4=1,0,IF(V4=1,IF(W4=1,IF(X4=0,IF(Y4="2a",Z4*850+Z4*75,IF(Y4=1,Z4*850+Z4*150,Z4*850)),0),0),0))),0)</f>
        <v>0</v>
      </c>
      <c r="AF4">
        <f>IF(G4="Depandance FF nebo Parkhotel",(IF(AH4=1,0,IF(V4=0,IF(W4=1,IF(X4=0,IF(Y4="2a",Z4*850+Z4*75,IF(Y4=1,Z4*850+Z4*150,Z4*850)),0),0),0))),0)</f>
        <v>0</v>
      </c>
      <c r="AG4">
        <f>IF(Z4=1,150,0)</f>
        <v>0</v>
      </c>
      <c r="AH4">
        <f>IFERROR(IF(VALUE(RIGHT(D4,4))&gt;=2019,1,0),0)</f>
        <v>0</v>
      </c>
      <c r="AI4">
        <f>IF(G4="Hotelová část FF",IF(AH4=1,IF(X4=1,IF(OR(Y4="2a",Y4="2b",Y4=1),0.5*1090*Z4+Z4*125,0.5*1090*Z4),0),0),0)</f>
        <v>0</v>
      </c>
      <c r="AJ4">
        <f>IF(G4="Depandance FF nebo Parkhotel",(IF(AH4=1,IF(X4=0,IF(OR(Y4="2a",Y4=1),0.5*990*Z4+Z4*75,0.5*990*Z4),0),0)),0)</f>
        <v>0</v>
      </c>
      <c r="AK4" t="e">
        <f>IF(VALUE(RIGHT(D4,4))&gt;=2022,1,0)</f>
        <v>#VALUE!</v>
      </c>
      <c r="AL4">
        <f>IF(I4=TRUE,0,IF(K4=TRUE,IF(W4=1,200,290),0))</f>
        <v>0</v>
      </c>
    </row>
    <row r="5" spans="1:38" x14ac:dyDescent="0.35">
      <c r="A5" s="5" t="s">
        <v>1</v>
      </c>
      <c r="B5" s="15"/>
      <c r="C5" s="19"/>
      <c r="D5" s="17" t="s">
        <v>29</v>
      </c>
      <c r="E5" s="18"/>
      <c r="F5" s="16"/>
      <c r="G5" s="103"/>
      <c r="H5" s="103"/>
      <c r="I5" s="38" t="b">
        <v>0</v>
      </c>
      <c r="J5" s="39" t="b">
        <v>0</v>
      </c>
      <c r="K5" s="107" t="b">
        <v>0</v>
      </c>
      <c r="L5" s="115">
        <f t="shared" ref="L5:L28" si="0">IF(AH5=1,SUM(AG5,AI5:AJ5),SUM(AA5:AG5))+AL5</f>
        <v>0</v>
      </c>
      <c r="M5" s="111"/>
      <c r="O5" t="str">
        <f t="shared" ref="O5:O28" si="1">SUBSTITUTE(G5, " ", "_")</f>
        <v/>
      </c>
      <c r="V5">
        <f t="shared" ref="V5:V28" si="2">IF(OR(C5="doprovod",C5="OPEN"),1,0)</f>
        <v>0</v>
      </c>
      <c r="W5">
        <f t="shared" ref="W5:W28" si="3">IFERROR(IF(VALUE(RIGHT(D5,4))&gt;2009,1,0),0)</f>
        <v>0</v>
      </c>
      <c r="X5">
        <f t="shared" ref="X5:X28" si="4">IF(G5="Hotelová část FF",1,0)</f>
        <v>0</v>
      </c>
      <c r="Y5">
        <f t="shared" ref="Y5:Y28" si="5">IF(H5="jednolůžkový",1,IF(H5="dvoulůžkový s příplatkem za volné lůžko","2a",IF(H5="dvoulůžkový","2b",IF(H5="třílůžkový",3,IF(H5="čtyřlůžkový",4,IF(H5="pětilůžkový",5,0))))))</f>
        <v>0</v>
      </c>
      <c r="Z5">
        <f t="shared" ref="Z5:Z28" si="6">IF(I5=TRUE,2,IF(J5=TRUE,1,0))</f>
        <v>0</v>
      </c>
      <c r="AA5">
        <f t="shared" ref="AA5:AA28" si="7">IF(G5="hotelová část FF",IF(V5=1,IF(W5=0,IF(X5=1,IF(OR(Y5="2b",Y5="2a"),Z5*1090+Z5*125,IF(Y5=1,Z5*1090+Z5*250,Z5*1090)),0)),0),0)</f>
        <v>0</v>
      </c>
      <c r="AB5">
        <f t="shared" ref="AB5:AB28" si="8">IF(G5="hotelová část FF",(IF(AH5=1,0,IF(V5=1,IF(W5=1,IF(X5=1,IF(OR(Y5=1,Y5="2a",Y5="2b"),Z5*950+Z5*125,Z5*950),0),0),0))),0)</f>
        <v>0</v>
      </c>
      <c r="AC5">
        <f t="shared" ref="AC5:AC28" si="9">IF(G5="hotelová část FF",(IF(AH5=1,0,IF(V5=0,IF(W5=1,IF(X5=1,IF(OR(Y5=1,Y5="2a",Y5="2b"),Z5*950+Z5*125,Z5*950),0),0),0))),0)</f>
        <v>0</v>
      </c>
      <c r="AD5">
        <f t="shared" ref="AD5:AD28" si="10">IF(G5="Depandance FF nebo Parkhotel",IF(V5=1,IF(W5=0,IF(X5=0,IF(Y5="2a",Z5*990+Z5*75,IF(Y5=1,Z5*990+Z5*150,Z5*990)),0)),0),0)</f>
        <v>0</v>
      </c>
      <c r="AE5">
        <f t="shared" ref="AE5:AE28" si="11">IF(G5="Depandance FF nebo Parkhotel",(IF(AH5=1,0,IF(V5=1,IF(W5=1,IF(X5=0,IF(Y5="2a",Z5*850+Z5*75,IF(Y5=1,Z5*850+Z5*150,Z5*850)),0),0),0))),0)</f>
        <v>0</v>
      </c>
      <c r="AF5">
        <f t="shared" ref="AF5:AF28" si="12">IF(G5="Depandance FF nebo Parkhotel",(IF(AH5=1,0,IF(V5=0,IF(W5=1,IF(X5=0,IF(Y5="2a",Z5*850+Z5*75,IF(Y5=1,Z5*850+Z5*150,Z5*850)),0),0),0))),0)</f>
        <v>0</v>
      </c>
      <c r="AG5">
        <f t="shared" ref="AG5:AG28" si="13">IF(Z5=1,150,0)</f>
        <v>0</v>
      </c>
      <c r="AH5">
        <f t="shared" ref="AH5:AH28" si="14">IFERROR(IF(VALUE(RIGHT(D5,4))&gt;=2019,1,0),0)</f>
        <v>0</v>
      </c>
      <c r="AI5">
        <f t="shared" ref="AI5:AI28" si="15">IF(G5="Hotelová část FF",IF(AH5=1,IF(X5=1,IF(OR(Y5="2a",Y5="2b",Y5=1),0.5*1090*Z5+Z5*125,0.5*1090*Z5),0),0),0)</f>
        <v>0</v>
      </c>
      <c r="AJ5">
        <f t="shared" ref="AJ5:AJ28" si="16">IF(G5="Depandance FF nebo Parkhotel",(IF(AH5=1,IF(X5=0,IF(OR(Y5="2a",Y5=1),0.5*990*Z5+Z5*75,0.5*990*Z5),0),0)),0)</f>
        <v>0</v>
      </c>
      <c r="AK5" t="e">
        <f t="shared" ref="AK5:AK28" si="17">IF(VALUE(RIGHT(D5,4))&gt;=2022,1,0)</f>
        <v>#VALUE!</v>
      </c>
      <c r="AL5">
        <f t="shared" ref="AL5:AL28" si="18">IF(I5=TRUE,0,IF(K5=TRUE,IF(W5=1,200,290),0))</f>
        <v>0</v>
      </c>
    </row>
    <row r="6" spans="1:38" x14ac:dyDescent="0.35">
      <c r="A6" s="5" t="s">
        <v>2</v>
      </c>
      <c r="B6" s="15"/>
      <c r="C6" s="19"/>
      <c r="D6" s="17" t="s">
        <v>29</v>
      </c>
      <c r="E6" s="18"/>
      <c r="F6" s="16"/>
      <c r="G6" s="103"/>
      <c r="H6" s="103"/>
      <c r="I6" s="40" t="b">
        <v>0</v>
      </c>
      <c r="J6" s="41" t="b">
        <v>0</v>
      </c>
      <c r="K6" s="108" t="b">
        <v>0</v>
      </c>
      <c r="L6" s="115">
        <f t="shared" si="0"/>
        <v>0</v>
      </c>
      <c r="M6" s="111"/>
      <c r="O6" t="str">
        <f t="shared" si="1"/>
        <v/>
      </c>
      <c r="V6">
        <f t="shared" si="2"/>
        <v>0</v>
      </c>
      <c r="W6">
        <f t="shared" si="3"/>
        <v>0</v>
      </c>
      <c r="X6">
        <f t="shared" si="4"/>
        <v>0</v>
      </c>
      <c r="Y6">
        <f t="shared" si="5"/>
        <v>0</v>
      </c>
      <c r="Z6">
        <f t="shared" si="6"/>
        <v>0</v>
      </c>
      <c r="AA6">
        <f t="shared" si="7"/>
        <v>0</v>
      </c>
      <c r="AB6">
        <f t="shared" si="8"/>
        <v>0</v>
      </c>
      <c r="AC6">
        <f t="shared" si="9"/>
        <v>0</v>
      </c>
      <c r="AD6">
        <f t="shared" si="10"/>
        <v>0</v>
      </c>
      <c r="AE6">
        <f t="shared" si="11"/>
        <v>0</v>
      </c>
      <c r="AF6">
        <f t="shared" si="12"/>
        <v>0</v>
      </c>
      <c r="AG6">
        <f t="shared" si="13"/>
        <v>0</v>
      </c>
      <c r="AH6">
        <f t="shared" si="14"/>
        <v>0</v>
      </c>
      <c r="AI6">
        <f t="shared" si="15"/>
        <v>0</v>
      </c>
      <c r="AJ6">
        <f t="shared" si="16"/>
        <v>0</v>
      </c>
      <c r="AK6" t="e">
        <f t="shared" si="17"/>
        <v>#VALUE!</v>
      </c>
      <c r="AL6">
        <f t="shared" si="18"/>
        <v>0</v>
      </c>
    </row>
    <row r="7" spans="1:38" x14ac:dyDescent="0.35">
      <c r="A7" s="5" t="s">
        <v>3</v>
      </c>
      <c r="B7" s="15"/>
      <c r="C7" s="19"/>
      <c r="D7" s="17" t="s">
        <v>29</v>
      </c>
      <c r="E7" s="18"/>
      <c r="F7" s="16"/>
      <c r="G7" s="103"/>
      <c r="H7" s="103"/>
      <c r="I7" s="38" t="b">
        <v>0</v>
      </c>
      <c r="J7" s="39" t="b">
        <v>0</v>
      </c>
      <c r="K7" s="107" t="b">
        <v>0</v>
      </c>
      <c r="L7" s="115">
        <f t="shared" si="0"/>
        <v>0</v>
      </c>
      <c r="M7" s="111"/>
      <c r="O7" t="str">
        <f t="shared" si="1"/>
        <v/>
      </c>
      <c r="V7">
        <f t="shared" si="2"/>
        <v>0</v>
      </c>
      <c r="W7">
        <f t="shared" si="3"/>
        <v>0</v>
      </c>
      <c r="X7">
        <f t="shared" si="4"/>
        <v>0</v>
      </c>
      <c r="Y7">
        <f t="shared" si="5"/>
        <v>0</v>
      </c>
      <c r="Z7">
        <f t="shared" si="6"/>
        <v>0</v>
      </c>
      <c r="AA7">
        <f t="shared" si="7"/>
        <v>0</v>
      </c>
      <c r="AB7">
        <f t="shared" si="8"/>
        <v>0</v>
      </c>
      <c r="AC7">
        <f t="shared" si="9"/>
        <v>0</v>
      </c>
      <c r="AD7">
        <f t="shared" si="10"/>
        <v>0</v>
      </c>
      <c r="AE7">
        <f t="shared" si="11"/>
        <v>0</v>
      </c>
      <c r="AF7">
        <f t="shared" si="12"/>
        <v>0</v>
      </c>
      <c r="AG7">
        <f t="shared" si="13"/>
        <v>0</v>
      </c>
      <c r="AH7">
        <f t="shared" si="14"/>
        <v>0</v>
      </c>
      <c r="AI7">
        <f t="shared" si="15"/>
        <v>0</v>
      </c>
      <c r="AJ7">
        <f t="shared" si="16"/>
        <v>0</v>
      </c>
      <c r="AK7" t="e">
        <f t="shared" si="17"/>
        <v>#VALUE!</v>
      </c>
      <c r="AL7">
        <f t="shared" si="18"/>
        <v>0</v>
      </c>
    </row>
    <row r="8" spans="1:38" x14ac:dyDescent="0.35">
      <c r="A8" s="5" t="s">
        <v>4</v>
      </c>
      <c r="B8" s="15"/>
      <c r="C8" s="19"/>
      <c r="D8" s="17" t="s">
        <v>29</v>
      </c>
      <c r="E8" s="18"/>
      <c r="F8" s="16"/>
      <c r="G8" s="103"/>
      <c r="H8" s="103"/>
      <c r="I8" s="40" t="b">
        <v>0</v>
      </c>
      <c r="J8" s="41" t="b">
        <v>0</v>
      </c>
      <c r="K8" s="108" t="b">
        <v>0</v>
      </c>
      <c r="L8" s="115">
        <f t="shared" si="0"/>
        <v>0</v>
      </c>
      <c r="M8" s="111"/>
      <c r="O8" t="str">
        <f t="shared" si="1"/>
        <v/>
      </c>
      <c r="V8">
        <f t="shared" si="2"/>
        <v>0</v>
      </c>
      <c r="W8">
        <f t="shared" si="3"/>
        <v>0</v>
      </c>
      <c r="X8">
        <f t="shared" si="4"/>
        <v>0</v>
      </c>
      <c r="Y8">
        <f t="shared" si="5"/>
        <v>0</v>
      </c>
      <c r="Z8">
        <f t="shared" si="6"/>
        <v>0</v>
      </c>
      <c r="AA8">
        <f t="shared" si="7"/>
        <v>0</v>
      </c>
      <c r="AB8">
        <f t="shared" si="8"/>
        <v>0</v>
      </c>
      <c r="AC8">
        <f t="shared" si="9"/>
        <v>0</v>
      </c>
      <c r="AD8">
        <f t="shared" si="10"/>
        <v>0</v>
      </c>
      <c r="AE8">
        <f t="shared" si="11"/>
        <v>0</v>
      </c>
      <c r="AF8">
        <f t="shared" si="12"/>
        <v>0</v>
      </c>
      <c r="AG8">
        <f t="shared" si="13"/>
        <v>0</v>
      </c>
      <c r="AH8">
        <f t="shared" si="14"/>
        <v>0</v>
      </c>
      <c r="AI8">
        <f t="shared" si="15"/>
        <v>0</v>
      </c>
      <c r="AJ8">
        <f t="shared" si="16"/>
        <v>0</v>
      </c>
      <c r="AK8" t="e">
        <f t="shared" si="17"/>
        <v>#VALUE!</v>
      </c>
      <c r="AL8">
        <f t="shared" si="18"/>
        <v>0</v>
      </c>
    </row>
    <row r="9" spans="1:38" x14ac:dyDescent="0.35">
      <c r="A9" s="5" t="s">
        <v>5</v>
      </c>
      <c r="B9" s="15"/>
      <c r="C9" s="19"/>
      <c r="D9" s="17" t="s">
        <v>29</v>
      </c>
      <c r="E9" s="18"/>
      <c r="F9" s="16"/>
      <c r="G9" s="103"/>
      <c r="H9" s="103"/>
      <c r="I9" s="38" t="b">
        <v>0</v>
      </c>
      <c r="J9" s="39" t="b">
        <v>0</v>
      </c>
      <c r="K9" s="107" t="b">
        <v>0</v>
      </c>
      <c r="L9" s="115">
        <f t="shared" si="0"/>
        <v>0</v>
      </c>
      <c r="M9" s="111"/>
      <c r="O9" t="str">
        <f t="shared" si="1"/>
        <v/>
      </c>
      <c r="V9">
        <f t="shared" si="2"/>
        <v>0</v>
      </c>
      <c r="W9">
        <f t="shared" si="3"/>
        <v>0</v>
      </c>
      <c r="X9">
        <f t="shared" si="4"/>
        <v>0</v>
      </c>
      <c r="Y9">
        <f t="shared" si="5"/>
        <v>0</v>
      </c>
      <c r="Z9">
        <f t="shared" si="6"/>
        <v>0</v>
      </c>
      <c r="AA9">
        <f t="shared" si="7"/>
        <v>0</v>
      </c>
      <c r="AB9">
        <f t="shared" si="8"/>
        <v>0</v>
      </c>
      <c r="AC9">
        <f t="shared" si="9"/>
        <v>0</v>
      </c>
      <c r="AD9">
        <f t="shared" si="10"/>
        <v>0</v>
      </c>
      <c r="AE9">
        <f t="shared" si="11"/>
        <v>0</v>
      </c>
      <c r="AF9">
        <f t="shared" si="12"/>
        <v>0</v>
      </c>
      <c r="AG9">
        <f t="shared" si="13"/>
        <v>0</v>
      </c>
      <c r="AH9">
        <f t="shared" si="14"/>
        <v>0</v>
      </c>
      <c r="AI9">
        <f t="shared" si="15"/>
        <v>0</v>
      </c>
      <c r="AJ9">
        <f t="shared" si="16"/>
        <v>0</v>
      </c>
      <c r="AK9" t="e">
        <f t="shared" si="17"/>
        <v>#VALUE!</v>
      </c>
      <c r="AL9">
        <f t="shared" si="18"/>
        <v>0</v>
      </c>
    </row>
    <row r="10" spans="1:38" x14ac:dyDescent="0.35">
      <c r="A10" s="5" t="s">
        <v>6</v>
      </c>
      <c r="B10" s="15"/>
      <c r="C10" s="19"/>
      <c r="D10" s="17" t="s">
        <v>29</v>
      </c>
      <c r="E10" s="18"/>
      <c r="F10" s="16"/>
      <c r="G10" s="103"/>
      <c r="H10" s="103"/>
      <c r="I10" s="40" t="b">
        <v>0</v>
      </c>
      <c r="J10" s="41" t="b">
        <v>0</v>
      </c>
      <c r="K10" s="108" t="b">
        <v>0</v>
      </c>
      <c r="L10" s="115">
        <f t="shared" si="0"/>
        <v>0</v>
      </c>
      <c r="M10" s="111"/>
      <c r="O10" t="str">
        <f t="shared" si="1"/>
        <v/>
      </c>
      <c r="V10">
        <f t="shared" si="2"/>
        <v>0</v>
      </c>
      <c r="W10">
        <f t="shared" si="3"/>
        <v>0</v>
      </c>
      <c r="X10">
        <f t="shared" si="4"/>
        <v>0</v>
      </c>
      <c r="Y10">
        <f t="shared" si="5"/>
        <v>0</v>
      </c>
      <c r="Z10">
        <f t="shared" si="6"/>
        <v>0</v>
      </c>
      <c r="AA10">
        <f t="shared" si="7"/>
        <v>0</v>
      </c>
      <c r="AB10">
        <f t="shared" si="8"/>
        <v>0</v>
      </c>
      <c r="AC10">
        <f t="shared" si="9"/>
        <v>0</v>
      </c>
      <c r="AD10">
        <f t="shared" si="10"/>
        <v>0</v>
      </c>
      <c r="AE10">
        <f t="shared" si="11"/>
        <v>0</v>
      </c>
      <c r="AF10">
        <f t="shared" si="12"/>
        <v>0</v>
      </c>
      <c r="AG10">
        <f t="shared" si="13"/>
        <v>0</v>
      </c>
      <c r="AH10">
        <f t="shared" si="14"/>
        <v>0</v>
      </c>
      <c r="AI10">
        <f t="shared" si="15"/>
        <v>0</v>
      </c>
      <c r="AJ10">
        <f t="shared" si="16"/>
        <v>0</v>
      </c>
      <c r="AK10" t="e">
        <f t="shared" si="17"/>
        <v>#VALUE!</v>
      </c>
      <c r="AL10">
        <f t="shared" si="18"/>
        <v>0</v>
      </c>
    </row>
    <row r="11" spans="1:38" x14ac:dyDescent="0.35">
      <c r="A11" s="5" t="s">
        <v>7</v>
      </c>
      <c r="B11" s="15"/>
      <c r="C11" s="19"/>
      <c r="D11" s="17" t="s">
        <v>29</v>
      </c>
      <c r="E11" s="18"/>
      <c r="F11" s="16"/>
      <c r="G11" s="103"/>
      <c r="H11" s="103"/>
      <c r="I11" s="38" t="b">
        <v>0</v>
      </c>
      <c r="J11" s="39" t="b">
        <v>0</v>
      </c>
      <c r="K11" s="107" t="b">
        <v>0</v>
      </c>
      <c r="L11" s="115">
        <f t="shared" si="0"/>
        <v>0</v>
      </c>
      <c r="M11" s="111"/>
      <c r="O11" t="str">
        <f t="shared" si="1"/>
        <v/>
      </c>
      <c r="V11">
        <f t="shared" si="2"/>
        <v>0</v>
      </c>
      <c r="W11">
        <f t="shared" si="3"/>
        <v>0</v>
      </c>
      <c r="X11">
        <f t="shared" si="4"/>
        <v>0</v>
      </c>
      <c r="Y11">
        <f t="shared" si="5"/>
        <v>0</v>
      </c>
      <c r="Z11">
        <f t="shared" si="6"/>
        <v>0</v>
      </c>
      <c r="AA11">
        <f t="shared" si="7"/>
        <v>0</v>
      </c>
      <c r="AB11">
        <f t="shared" si="8"/>
        <v>0</v>
      </c>
      <c r="AC11">
        <f t="shared" si="9"/>
        <v>0</v>
      </c>
      <c r="AD11">
        <f t="shared" si="10"/>
        <v>0</v>
      </c>
      <c r="AE11">
        <f t="shared" si="11"/>
        <v>0</v>
      </c>
      <c r="AF11">
        <f t="shared" si="12"/>
        <v>0</v>
      </c>
      <c r="AG11">
        <f t="shared" si="13"/>
        <v>0</v>
      </c>
      <c r="AH11">
        <f t="shared" si="14"/>
        <v>0</v>
      </c>
      <c r="AI11">
        <f t="shared" si="15"/>
        <v>0</v>
      </c>
      <c r="AJ11">
        <f t="shared" si="16"/>
        <v>0</v>
      </c>
      <c r="AK11" t="e">
        <f t="shared" si="17"/>
        <v>#VALUE!</v>
      </c>
      <c r="AL11">
        <f t="shared" si="18"/>
        <v>0</v>
      </c>
    </row>
    <row r="12" spans="1:38" x14ac:dyDescent="0.35">
      <c r="A12" s="5" t="s">
        <v>8</v>
      </c>
      <c r="B12" s="15"/>
      <c r="C12" s="19"/>
      <c r="D12" s="17" t="s">
        <v>29</v>
      </c>
      <c r="E12" s="18"/>
      <c r="F12" s="16"/>
      <c r="G12" s="103"/>
      <c r="H12" s="103"/>
      <c r="I12" s="40" t="b">
        <v>0</v>
      </c>
      <c r="J12" s="41" t="b">
        <v>0</v>
      </c>
      <c r="K12" s="108" t="b">
        <v>0</v>
      </c>
      <c r="L12" s="115">
        <f t="shared" si="0"/>
        <v>0</v>
      </c>
      <c r="M12" s="111"/>
      <c r="O12" t="str">
        <f t="shared" si="1"/>
        <v/>
      </c>
      <c r="V12">
        <f t="shared" si="2"/>
        <v>0</v>
      </c>
      <c r="W12">
        <f t="shared" si="3"/>
        <v>0</v>
      </c>
      <c r="X12">
        <f t="shared" si="4"/>
        <v>0</v>
      </c>
      <c r="Y12">
        <f t="shared" si="5"/>
        <v>0</v>
      </c>
      <c r="Z12">
        <f t="shared" si="6"/>
        <v>0</v>
      </c>
      <c r="AA12">
        <f t="shared" si="7"/>
        <v>0</v>
      </c>
      <c r="AB12">
        <f t="shared" si="8"/>
        <v>0</v>
      </c>
      <c r="AC12">
        <f t="shared" si="9"/>
        <v>0</v>
      </c>
      <c r="AD12">
        <f t="shared" si="10"/>
        <v>0</v>
      </c>
      <c r="AE12">
        <f t="shared" si="11"/>
        <v>0</v>
      </c>
      <c r="AF12">
        <f t="shared" si="12"/>
        <v>0</v>
      </c>
      <c r="AG12">
        <f t="shared" si="13"/>
        <v>0</v>
      </c>
      <c r="AH12">
        <f t="shared" si="14"/>
        <v>0</v>
      </c>
      <c r="AI12">
        <f t="shared" si="15"/>
        <v>0</v>
      </c>
      <c r="AJ12">
        <f t="shared" si="16"/>
        <v>0</v>
      </c>
      <c r="AK12" t="e">
        <f t="shared" si="17"/>
        <v>#VALUE!</v>
      </c>
      <c r="AL12">
        <f t="shared" si="18"/>
        <v>0</v>
      </c>
    </row>
    <row r="13" spans="1:38" x14ac:dyDescent="0.35">
      <c r="A13" s="5" t="s">
        <v>9</v>
      </c>
      <c r="B13" s="15"/>
      <c r="C13" s="19"/>
      <c r="D13" s="17" t="s">
        <v>29</v>
      </c>
      <c r="E13" s="18"/>
      <c r="F13" s="16"/>
      <c r="G13" s="103"/>
      <c r="H13" s="103"/>
      <c r="I13" s="38" t="b">
        <v>0</v>
      </c>
      <c r="J13" s="39" t="b">
        <v>0</v>
      </c>
      <c r="K13" s="107" t="b">
        <v>0</v>
      </c>
      <c r="L13" s="115">
        <f t="shared" si="0"/>
        <v>0</v>
      </c>
      <c r="M13" s="111"/>
      <c r="O13" t="str">
        <f t="shared" si="1"/>
        <v/>
      </c>
      <c r="V13">
        <f t="shared" si="2"/>
        <v>0</v>
      </c>
      <c r="W13">
        <f t="shared" si="3"/>
        <v>0</v>
      </c>
      <c r="X13">
        <f t="shared" si="4"/>
        <v>0</v>
      </c>
      <c r="Y13">
        <f t="shared" si="5"/>
        <v>0</v>
      </c>
      <c r="Z13">
        <f t="shared" si="6"/>
        <v>0</v>
      </c>
      <c r="AA13">
        <f t="shared" si="7"/>
        <v>0</v>
      </c>
      <c r="AB13">
        <f t="shared" si="8"/>
        <v>0</v>
      </c>
      <c r="AC13">
        <f t="shared" si="9"/>
        <v>0</v>
      </c>
      <c r="AD13">
        <f t="shared" si="10"/>
        <v>0</v>
      </c>
      <c r="AE13">
        <f t="shared" si="11"/>
        <v>0</v>
      </c>
      <c r="AF13">
        <f t="shared" si="12"/>
        <v>0</v>
      </c>
      <c r="AG13">
        <f t="shared" si="13"/>
        <v>0</v>
      </c>
      <c r="AH13">
        <f t="shared" si="14"/>
        <v>0</v>
      </c>
      <c r="AI13">
        <f t="shared" si="15"/>
        <v>0</v>
      </c>
      <c r="AJ13">
        <f t="shared" si="16"/>
        <v>0</v>
      </c>
      <c r="AK13" t="e">
        <f t="shared" si="17"/>
        <v>#VALUE!</v>
      </c>
      <c r="AL13">
        <f t="shared" si="18"/>
        <v>0</v>
      </c>
    </row>
    <row r="14" spans="1:38" x14ac:dyDescent="0.35">
      <c r="A14" s="5" t="s">
        <v>10</v>
      </c>
      <c r="B14" s="15"/>
      <c r="C14" s="19"/>
      <c r="D14" s="17" t="s">
        <v>29</v>
      </c>
      <c r="E14" s="18"/>
      <c r="F14" s="16"/>
      <c r="G14" s="103"/>
      <c r="H14" s="103"/>
      <c r="I14" s="40" t="b">
        <v>0</v>
      </c>
      <c r="J14" s="41" t="b">
        <v>0</v>
      </c>
      <c r="K14" s="108" t="b">
        <v>0</v>
      </c>
      <c r="L14" s="115">
        <f t="shared" si="0"/>
        <v>0</v>
      </c>
      <c r="M14" s="111"/>
      <c r="O14" t="str">
        <f t="shared" si="1"/>
        <v/>
      </c>
      <c r="V14">
        <f t="shared" si="2"/>
        <v>0</v>
      </c>
      <c r="W14">
        <f t="shared" si="3"/>
        <v>0</v>
      </c>
      <c r="X14">
        <f t="shared" si="4"/>
        <v>0</v>
      </c>
      <c r="Y14">
        <f t="shared" si="5"/>
        <v>0</v>
      </c>
      <c r="Z14">
        <f t="shared" si="6"/>
        <v>0</v>
      </c>
      <c r="AA14">
        <f t="shared" si="7"/>
        <v>0</v>
      </c>
      <c r="AB14">
        <f t="shared" si="8"/>
        <v>0</v>
      </c>
      <c r="AC14">
        <f t="shared" si="9"/>
        <v>0</v>
      </c>
      <c r="AD14">
        <f t="shared" si="10"/>
        <v>0</v>
      </c>
      <c r="AE14">
        <f t="shared" si="11"/>
        <v>0</v>
      </c>
      <c r="AF14">
        <f t="shared" si="12"/>
        <v>0</v>
      </c>
      <c r="AG14">
        <f t="shared" si="13"/>
        <v>0</v>
      </c>
      <c r="AH14">
        <f t="shared" si="14"/>
        <v>0</v>
      </c>
      <c r="AI14">
        <f t="shared" si="15"/>
        <v>0</v>
      </c>
      <c r="AJ14">
        <f t="shared" si="16"/>
        <v>0</v>
      </c>
      <c r="AK14" t="e">
        <f t="shared" si="17"/>
        <v>#VALUE!</v>
      </c>
      <c r="AL14">
        <f t="shared" si="18"/>
        <v>0</v>
      </c>
    </row>
    <row r="15" spans="1:38" x14ac:dyDescent="0.35">
      <c r="A15" s="5" t="s">
        <v>11</v>
      </c>
      <c r="B15" s="15"/>
      <c r="C15" s="19"/>
      <c r="D15" s="17" t="s">
        <v>29</v>
      </c>
      <c r="E15" s="18"/>
      <c r="F15" s="16"/>
      <c r="G15" s="103"/>
      <c r="H15" s="103"/>
      <c r="I15" s="38" t="b">
        <v>0</v>
      </c>
      <c r="J15" s="39" t="b">
        <v>0</v>
      </c>
      <c r="K15" s="107" t="b">
        <v>0</v>
      </c>
      <c r="L15" s="115">
        <f t="shared" si="0"/>
        <v>0</v>
      </c>
      <c r="M15" s="111"/>
      <c r="O15" t="str">
        <f t="shared" si="1"/>
        <v/>
      </c>
      <c r="V15">
        <f t="shared" si="2"/>
        <v>0</v>
      </c>
      <c r="W15">
        <f t="shared" si="3"/>
        <v>0</v>
      </c>
      <c r="X15">
        <f t="shared" si="4"/>
        <v>0</v>
      </c>
      <c r="Y15">
        <f t="shared" si="5"/>
        <v>0</v>
      </c>
      <c r="Z15">
        <f t="shared" si="6"/>
        <v>0</v>
      </c>
      <c r="AA15">
        <f t="shared" si="7"/>
        <v>0</v>
      </c>
      <c r="AB15">
        <f t="shared" si="8"/>
        <v>0</v>
      </c>
      <c r="AC15">
        <f t="shared" si="9"/>
        <v>0</v>
      </c>
      <c r="AD15">
        <f t="shared" si="10"/>
        <v>0</v>
      </c>
      <c r="AE15">
        <f t="shared" si="11"/>
        <v>0</v>
      </c>
      <c r="AF15">
        <f t="shared" si="12"/>
        <v>0</v>
      </c>
      <c r="AG15">
        <f t="shared" si="13"/>
        <v>0</v>
      </c>
      <c r="AH15">
        <f t="shared" si="14"/>
        <v>0</v>
      </c>
      <c r="AI15">
        <f t="shared" si="15"/>
        <v>0</v>
      </c>
      <c r="AJ15">
        <f t="shared" si="16"/>
        <v>0</v>
      </c>
      <c r="AK15" t="e">
        <f t="shared" si="17"/>
        <v>#VALUE!</v>
      </c>
      <c r="AL15">
        <f t="shared" si="18"/>
        <v>0</v>
      </c>
    </row>
    <row r="16" spans="1:38" x14ac:dyDescent="0.35">
      <c r="A16" s="5" t="s">
        <v>12</v>
      </c>
      <c r="B16" s="15"/>
      <c r="C16" s="19"/>
      <c r="D16" s="17" t="s">
        <v>29</v>
      </c>
      <c r="E16" s="18"/>
      <c r="F16" s="16"/>
      <c r="G16" s="103"/>
      <c r="H16" s="103"/>
      <c r="I16" s="40" t="b">
        <v>0</v>
      </c>
      <c r="J16" s="41" t="b">
        <v>0</v>
      </c>
      <c r="K16" s="108" t="b">
        <v>0</v>
      </c>
      <c r="L16" s="115">
        <f t="shared" si="0"/>
        <v>0</v>
      </c>
      <c r="M16" s="111"/>
      <c r="O16" t="str">
        <f t="shared" si="1"/>
        <v/>
      </c>
      <c r="V16">
        <f t="shared" si="2"/>
        <v>0</v>
      </c>
      <c r="W16">
        <f t="shared" si="3"/>
        <v>0</v>
      </c>
      <c r="X16">
        <f t="shared" si="4"/>
        <v>0</v>
      </c>
      <c r="Y16">
        <f t="shared" si="5"/>
        <v>0</v>
      </c>
      <c r="Z16">
        <f t="shared" si="6"/>
        <v>0</v>
      </c>
      <c r="AA16">
        <f t="shared" si="7"/>
        <v>0</v>
      </c>
      <c r="AB16">
        <f t="shared" si="8"/>
        <v>0</v>
      </c>
      <c r="AC16">
        <f t="shared" si="9"/>
        <v>0</v>
      </c>
      <c r="AD16">
        <f t="shared" si="10"/>
        <v>0</v>
      </c>
      <c r="AE16">
        <f t="shared" si="11"/>
        <v>0</v>
      </c>
      <c r="AF16">
        <f t="shared" si="12"/>
        <v>0</v>
      </c>
      <c r="AG16">
        <f t="shared" si="13"/>
        <v>0</v>
      </c>
      <c r="AH16">
        <f t="shared" si="14"/>
        <v>0</v>
      </c>
      <c r="AI16">
        <f t="shared" si="15"/>
        <v>0</v>
      </c>
      <c r="AJ16">
        <f t="shared" si="16"/>
        <v>0</v>
      </c>
      <c r="AK16" t="e">
        <f t="shared" si="17"/>
        <v>#VALUE!</v>
      </c>
      <c r="AL16">
        <f t="shared" si="18"/>
        <v>0</v>
      </c>
    </row>
    <row r="17" spans="1:38" x14ac:dyDescent="0.35">
      <c r="A17" s="5" t="s">
        <v>13</v>
      </c>
      <c r="B17" s="15"/>
      <c r="C17" s="19"/>
      <c r="D17" s="17" t="s">
        <v>29</v>
      </c>
      <c r="E17" s="18"/>
      <c r="F17" s="16"/>
      <c r="G17" s="103"/>
      <c r="H17" s="103"/>
      <c r="I17" s="38" t="b">
        <v>0</v>
      </c>
      <c r="J17" s="39" t="b">
        <v>0</v>
      </c>
      <c r="K17" s="107" t="b">
        <v>0</v>
      </c>
      <c r="L17" s="115">
        <f t="shared" si="0"/>
        <v>0</v>
      </c>
      <c r="M17" s="111"/>
      <c r="O17" t="str">
        <f t="shared" si="1"/>
        <v/>
      </c>
      <c r="V17">
        <f t="shared" si="2"/>
        <v>0</v>
      </c>
      <c r="W17">
        <f t="shared" si="3"/>
        <v>0</v>
      </c>
      <c r="X17">
        <f t="shared" si="4"/>
        <v>0</v>
      </c>
      <c r="Y17">
        <f t="shared" si="5"/>
        <v>0</v>
      </c>
      <c r="Z17">
        <f t="shared" si="6"/>
        <v>0</v>
      </c>
      <c r="AA17">
        <f t="shared" si="7"/>
        <v>0</v>
      </c>
      <c r="AB17">
        <f t="shared" si="8"/>
        <v>0</v>
      </c>
      <c r="AC17">
        <f t="shared" si="9"/>
        <v>0</v>
      </c>
      <c r="AD17">
        <f t="shared" si="10"/>
        <v>0</v>
      </c>
      <c r="AE17">
        <f t="shared" si="11"/>
        <v>0</v>
      </c>
      <c r="AF17">
        <f t="shared" si="12"/>
        <v>0</v>
      </c>
      <c r="AG17">
        <f t="shared" si="13"/>
        <v>0</v>
      </c>
      <c r="AH17">
        <f t="shared" si="14"/>
        <v>0</v>
      </c>
      <c r="AI17">
        <f t="shared" si="15"/>
        <v>0</v>
      </c>
      <c r="AJ17">
        <f t="shared" si="16"/>
        <v>0</v>
      </c>
      <c r="AK17" t="e">
        <f t="shared" si="17"/>
        <v>#VALUE!</v>
      </c>
      <c r="AL17">
        <f t="shared" si="18"/>
        <v>0</v>
      </c>
    </row>
    <row r="18" spans="1:38" x14ac:dyDescent="0.35">
      <c r="A18" s="5" t="s">
        <v>14</v>
      </c>
      <c r="B18" s="15"/>
      <c r="C18" s="19"/>
      <c r="D18" s="17" t="s">
        <v>29</v>
      </c>
      <c r="E18" s="18"/>
      <c r="F18" s="16"/>
      <c r="G18" s="103"/>
      <c r="H18" s="103"/>
      <c r="I18" s="40" t="b">
        <v>0</v>
      </c>
      <c r="J18" s="41" t="b">
        <v>0</v>
      </c>
      <c r="K18" s="108" t="b">
        <v>0</v>
      </c>
      <c r="L18" s="115">
        <f t="shared" si="0"/>
        <v>0</v>
      </c>
      <c r="M18" s="111"/>
      <c r="O18" t="str">
        <f t="shared" si="1"/>
        <v/>
      </c>
      <c r="V18">
        <f t="shared" si="2"/>
        <v>0</v>
      </c>
      <c r="W18">
        <f t="shared" si="3"/>
        <v>0</v>
      </c>
      <c r="X18">
        <f t="shared" si="4"/>
        <v>0</v>
      </c>
      <c r="Y18">
        <f t="shared" si="5"/>
        <v>0</v>
      </c>
      <c r="Z18">
        <f t="shared" si="6"/>
        <v>0</v>
      </c>
      <c r="AA18">
        <f t="shared" si="7"/>
        <v>0</v>
      </c>
      <c r="AB18">
        <f t="shared" si="8"/>
        <v>0</v>
      </c>
      <c r="AC18">
        <f t="shared" si="9"/>
        <v>0</v>
      </c>
      <c r="AD18">
        <f t="shared" si="10"/>
        <v>0</v>
      </c>
      <c r="AE18">
        <f t="shared" si="11"/>
        <v>0</v>
      </c>
      <c r="AF18">
        <f t="shared" si="12"/>
        <v>0</v>
      </c>
      <c r="AG18">
        <f t="shared" si="13"/>
        <v>0</v>
      </c>
      <c r="AH18">
        <f t="shared" si="14"/>
        <v>0</v>
      </c>
      <c r="AI18">
        <f t="shared" si="15"/>
        <v>0</v>
      </c>
      <c r="AJ18">
        <f t="shared" si="16"/>
        <v>0</v>
      </c>
      <c r="AK18" t="e">
        <f t="shared" si="17"/>
        <v>#VALUE!</v>
      </c>
      <c r="AL18">
        <f t="shared" si="18"/>
        <v>0</v>
      </c>
    </row>
    <row r="19" spans="1:38" x14ac:dyDescent="0.35">
      <c r="A19" s="5" t="s">
        <v>15</v>
      </c>
      <c r="B19" s="15"/>
      <c r="C19" s="19"/>
      <c r="D19" s="17" t="s">
        <v>29</v>
      </c>
      <c r="E19" s="18"/>
      <c r="F19" s="16"/>
      <c r="G19" s="103"/>
      <c r="H19" s="103"/>
      <c r="I19" s="38" t="b">
        <v>0</v>
      </c>
      <c r="J19" s="39" t="b">
        <v>0</v>
      </c>
      <c r="K19" s="107" t="b">
        <v>0</v>
      </c>
      <c r="L19" s="115">
        <f t="shared" si="0"/>
        <v>0</v>
      </c>
      <c r="M19" s="111"/>
      <c r="O19" t="str">
        <f t="shared" si="1"/>
        <v/>
      </c>
      <c r="V19">
        <f t="shared" si="2"/>
        <v>0</v>
      </c>
      <c r="W19">
        <f t="shared" si="3"/>
        <v>0</v>
      </c>
      <c r="X19">
        <f t="shared" si="4"/>
        <v>0</v>
      </c>
      <c r="Y19">
        <f t="shared" si="5"/>
        <v>0</v>
      </c>
      <c r="Z19">
        <f t="shared" si="6"/>
        <v>0</v>
      </c>
      <c r="AA19">
        <f t="shared" si="7"/>
        <v>0</v>
      </c>
      <c r="AB19">
        <f t="shared" si="8"/>
        <v>0</v>
      </c>
      <c r="AC19">
        <f t="shared" si="9"/>
        <v>0</v>
      </c>
      <c r="AD19">
        <f t="shared" si="10"/>
        <v>0</v>
      </c>
      <c r="AE19">
        <f t="shared" si="11"/>
        <v>0</v>
      </c>
      <c r="AF19">
        <f t="shared" si="12"/>
        <v>0</v>
      </c>
      <c r="AG19">
        <f t="shared" si="13"/>
        <v>0</v>
      </c>
      <c r="AH19">
        <f t="shared" si="14"/>
        <v>0</v>
      </c>
      <c r="AI19">
        <f t="shared" si="15"/>
        <v>0</v>
      </c>
      <c r="AJ19">
        <f t="shared" si="16"/>
        <v>0</v>
      </c>
      <c r="AK19" t="e">
        <f t="shared" si="17"/>
        <v>#VALUE!</v>
      </c>
      <c r="AL19">
        <f t="shared" si="18"/>
        <v>0</v>
      </c>
    </row>
    <row r="20" spans="1:38" x14ac:dyDescent="0.35">
      <c r="A20" s="5" t="s">
        <v>16</v>
      </c>
      <c r="B20" s="15"/>
      <c r="C20" s="19"/>
      <c r="D20" s="17" t="s">
        <v>29</v>
      </c>
      <c r="E20" s="18"/>
      <c r="F20" s="16"/>
      <c r="G20" s="103"/>
      <c r="H20" s="103"/>
      <c r="I20" s="40" t="b">
        <v>0</v>
      </c>
      <c r="J20" s="41" t="b">
        <v>0</v>
      </c>
      <c r="K20" s="108" t="b">
        <v>0</v>
      </c>
      <c r="L20" s="115">
        <f t="shared" si="0"/>
        <v>0</v>
      </c>
      <c r="M20" s="111"/>
      <c r="O20" t="str">
        <f t="shared" si="1"/>
        <v/>
      </c>
      <c r="V20">
        <f t="shared" si="2"/>
        <v>0</v>
      </c>
      <c r="W20">
        <f t="shared" si="3"/>
        <v>0</v>
      </c>
      <c r="X20">
        <f t="shared" si="4"/>
        <v>0</v>
      </c>
      <c r="Y20">
        <f t="shared" si="5"/>
        <v>0</v>
      </c>
      <c r="Z20">
        <f t="shared" si="6"/>
        <v>0</v>
      </c>
      <c r="AA20">
        <f t="shared" si="7"/>
        <v>0</v>
      </c>
      <c r="AB20">
        <f t="shared" si="8"/>
        <v>0</v>
      </c>
      <c r="AC20">
        <f t="shared" si="9"/>
        <v>0</v>
      </c>
      <c r="AD20">
        <f t="shared" si="10"/>
        <v>0</v>
      </c>
      <c r="AE20">
        <f t="shared" si="11"/>
        <v>0</v>
      </c>
      <c r="AF20">
        <f t="shared" si="12"/>
        <v>0</v>
      </c>
      <c r="AG20">
        <f t="shared" si="13"/>
        <v>0</v>
      </c>
      <c r="AH20">
        <f t="shared" si="14"/>
        <v>0</v>
      </c>
      <c r="AI20">
        <f t="shared" si="15"/>
        <v>0</v>
      </c>
      <c r="AJ20">
        <f t="shared" si="16"/>
        <v>0</v>
      </c>
      <c r="AK20" t="e">
        <f t="shared" si="17"/>
        <v>#VALUE!</v>
      </c>
      <c r="AL20">
        <f t="shared" si="18"/>
        <v>0</v>
      </c>
    </row>
    <row r="21" spans="1:38" x14ac:dyDescent="0.35">
      <c r="A21" s="5" t="s">
        <v>17</v>
      </c>
      <c r="B21" s="15"/>
      <c r="C21" s="19"/>
      <c r="D21" s="17" t="s">
        <v>29</v>
      </c>
      <c r="E21" s="18"/>
      <c r="F21" s="16"/>
      <c r="G21" s="103"/>
      <c r="H21" s="103"/>
      <c r="I21" s="38" t="b">
        <v>0</v>
      </c>
      <c r="J21" s="39" t="b">
        <v>0</v>
      </c>
      <c r="K21" s="107" t="b">
        <v>0</v>
      </c>
      <c r="L21" s="115">
        <f t="shared" si="0"/>
        <v>0</v>
      </c>
      <c r="M21" s="111"/>
      <c r="O21" t="str">
        <f t="shared" si="1"/>
        <v/>
      </c>
      <c r="V21">
        <f t="shared" si="2"/>
        <v>0</v>
      </c>
      <c r="W21">
        <f t="shared" si="3"/>
        <v>0</v>
      </c>
      <c r="X21">
        <f t="shared" si="4"/>
        <v>0</v>
      </c>
      <c r="Y21">
        <f t="shared" si="5"/>
        <v>0</v>
      </c>
      <c r="Z21">
        <f t="shared" si="6"/>
        <v>0</v>
      </c>
      <c r="AA21">
        <f t="shared" si="7"/>
        <v>0</v>
      </c>
      <c r="AB21">
        <f t="shared" si="8"/>
        <v>0</v>
      </c>
      <c r="AC21">
        <f t="shared" si="9"/>
        <v>0</v>
      </c>
      <c r="AD21">
        <f t="shared" si="10"/>
        <v>0</v>
      </c>
      <c r="AE21">
        <f t="shared" si="11"/>
        <v>0</v>
      </c>
      <c r="AF21">
        <f t="shared" si="12"/>
        <v>0</v>
      </c>
      <c r="AG21">
        <f t="shared" si="13"/>
        <v>0</v>
      </c>
      <c r="AH21">
        <f t="shared" si="14"/>
        <v>0</v>
      </c>
      <c r="AI21">
        <f t="shared" si="15"/>
        <v>0</v>
      </c>
      <c r="AJ21">
        <f t="shared" si="16"/>
        <v>0</v>
      </c>
      <c r="AK21" t="e">
        <f t="shared" si="17"/>
        <v>#VALUE!</v>
      </c>
      <c r="AL21">
        <f t="shared" si="18"/>
        <v>0</v>
      </c>
    </row>
    <row r="22" spans="1:38" x14ac:dyDescent="0.35">
      <c r="A22" s="5" t="s">
        <v>18</v>
      </c>
      <c r="B22" s="15"/>
      <c r="C22" s="19"/>
      <c r="D22" s="17" t="s">
        <v>29</v>
      </c>
      <c r="E22" s="18"/>
      <c r="F22" s="16"/>
      <c r="G22" s="103"/>
      <c r="H22" s="103"/>
      <c r="I22" s="40" t="b">
        <v>0</v>
      </c>
      <c r="J22" s="41" t="b">
        <v>0</v>
      </c>
      <c r="K22" s="108" t="b">
        <v>0</v>
      </c>
      <c r="L22" s="115">
        <f t="shared" si="0"/>
        <v>0</v>
      </c>
      <c r="M22" s="111"/>
      <c r="O22" t="str">
        <f t="shared" si="1"/>
        <v/>
      </c>
      <c r="V22">
        <f t="shared" si="2"/>
        <v>0</v>
      </c>
      <c r="W22">
        <f t="shared" si="3"/>
        <v>0</v>
      </c>
      <c r="X22">
        <f t="shared" si="4"/>
        <v>0</v>
      </c>
      <c r="Y22">
        <f t="shared" si="5"/>
        <v>0</v>
      </c>
      <c r="Z22">
        <f t="shared" si="6"/>
        <v>0</v>
      </c>
      <c r="AA22">
        <f t="shared" si="7"/>
        <v>0</v>
      </c>
      <c r="AB22">
        <f t="shared" si="8"/>
        <v>0</v>
      </c>
      <c r="AC22">
        <f t="shared" si="9"/>
        <v>0</v>
      </c>
      <c r="AD22">
        <f t="shared" si="10"/>
        <v>0</v>
      </c>
      <c r="AE22">
        <f t="shared" si="11"/>
        <v>0</v>
      </c>
      <c r="AF22">
        <f t="shared" si="12"/>
        <v>0</v>
      </c>
      <c r="AG22">
        <f t="shared" si="13"/>
        <v>0</v>
      </c>
      <c r="AH22">
        <f t="shared" si="14"/>
        <v>0</v>
      </c>
      <c r="AI22">
        <f t="shared" si="15"/>
        <v>0</v>
      </c>
      <c r="AJ22">
        <f t="shared" si="16"/>
        <v>0</v>
      </c>
      <c r="AK22" t="e">
        <f t="shared" si="17"/>
        <v>#VALUE!</v>
      </c>
      <c r="AL22">
        <f t="shared" si="18"/>
        <v>0</v>
      </c>
    </row>
    <row r="23" spans="1:38" x14ac:dyDescent="0.35">
      <c r="A23" s="5" t="s">
        <v>19</v>
      </c>
      <c r="B23" s="15"/>
      <c r="C23" s="19"/>
      <c r="D23" s="17" t="s">
        <v>29</v>
      </c>
      <c r="E23" s="18"/>
      <c r="F23" s="16"/>
      <c r="G23" s="103"/>
      <c r="H23" s="103"/>
      <c r="I23" s="38" t="b">
        <v>0</v>
      </c>
      <c r="J23" s="39" t="b">
        <v>0</v>
      </c>
      <c r="K23" s="107" t="b">
        <v>0</v>
      </c>
      <c r="L23" s="115">
        <f t="shared" si="0"/>
        <v>0</v>
      </c>
      <c r="M23" s="111"/>
      <c r="O23" t="str">
        <f t="shared" si="1"/>
        <v/>
      </c>
      <c r="V23">
        <f t="shared" si="2"/>
        <v>0</v>
      </c>
      <c r="W23">
        <f t="shared" si="3"/>
        <v>0</v>
      </c>
      <c r="X23">
        <f t="shared" si="4"/>
        <v>0</v>
      </c>
      <c r="Y23">
        <f t="shared" si="5"/>
        <v>0</v>
      </c>
      <c r="Z23">
        <f t="shared" si="6"/>
        <v>0</v>
      </c>
      <c r="AA23">
        <f t="shared" si="7"/>
        <v>0</v>
      </c>
      <c r="AB23">
        <f t="shared" si="8"/>
        <v>0</v>
      </c>
      <c r="AC23">
        <f t="shared" si="9"/>
        <v>0</v>
      </c>
      <c r="AD23">
        <f t="shared" si="10"/>
        <v>0</v>
      </c>
      <c r="AE23">
        <f t="shared" si="11"/>
        <v>0</v>
      </c>
      <c r="AF23">
        <f t="shared" si="12"/>
        <v>0</v>
      </c>
      <c r="AG23">
        <f t="shared" si="13"/>
        <v>0</v>
      </c>
      <c r="AH23">
        <f t="shared" si="14"/>
        <v>0</v>
      </c>
      <c r="AI23">
        <f t="shared" si="15"/>
        <v>0</v>
      </c>
      <c r="AJ23">
        <f t="shared" si="16"/>
        <v>0</v>
      </c>
      <c r="AK23" t="e">
        <f t="shared" si="17"/>
        <v>#VALUE!</v>
      </c>
      <c r="AL23">
        <f t="shared" si="18"/>
        <v>0</v>
      </c>
    </row>
    <row r="24" spans="1:38" x14ac:dyDescent="0.35">
      <c r="A24" s="5" t="s">
        <v>20</v>
      </c>
      <c r="B24" s="15"/>
      <c r="C24" s="19"/>
      <c r="D24" s="17" t="s">
        <v>29</v>
      </c>
      <c r="E24" s="18"/>
      <c r="F24" s="16"/>
      <c r="G24" s="103"/>
      <c r="H24" s="103"/>
      <c r="I24" s="40" t="b">
        <v>0</v>
      </c>
      <c r="J24" s="41" t="b">
        <v>0</v>
      </c>
      <c r="K24" s="108" t="b">
        <v>0</v>
      </c>
      <c r="L24" s="115">
        <f t="shared" si="0"/>
        <v>0</v>
      </c>
      <c r="M24" s="111"/>
      <c r="O24" t="str">
        <f t="shared" si="1"/>
        <v/>
      </c>
      <c r="V24">
        <f t="shared" si="2"/>
        <v>0</v>
      </c>
      <c r="W24">
        <f t="shared" si="3"/>
        <v>0</v>
      </c>
      <c r="X24">
        <f t="shared" si="4"/>
        <v>0</v>
      </c>
      <c r="Y24">
        <f t="shared" si="5"/>
        <v>0</v>
      </c>
      <c r="Z24">
        <f t="shared" si="6"/>
        <v>0</v>
      </c>
      <c r="AA24">
        <f t="shared" si="7"/>
        <v>0</v>
      </c>
      <c r="AB24">
        <f t="shared" si="8"/>
        <v>0</v>
      </c>
      <c r="AC24">
        <f t="shared" si="9"/>
        <v>0</v>
      </c>
      <c r="AD24">
        <f t="shared" si="10"/>
        <v>0</v>
      </c>
      <c r="AE24">
        <f t="shared" si="11"/>
        <v>0</v>
      </c>
      <c r="AF24">
        <f t="shared" si="12"/>
        <v>0</v>
      </c>
      <c r="AG24">
        <f t="shared" si="13"/>
        <v>0</v>
      </c>
      <c r="AH24">
        <f t="shared" si="14"/>
        <v>0</v>
      </c>
      <c r="AI24">
        <f t="shared" si="15"/>
        <v>0</v>
      </c>
      <c r="AJ24">
        <f t="shared" si="16"/>
        <v>0</v>
      </c>
      <c r="AK24" t="e">
        <f t="shared" si="17"/>
        <v>#VALUE!</v>
      </c>
      <c r="AL24">
        <f t="shared" si="18"/>
        <v>0</v>
      </c>
    </row>
    <row r="25" spans="1:38" x14ac:dyDescent="0.35">
      <c r="A25" s="5" t="s">
        <v>21</v>
      </c>
      <c r="B25" s="15"/>
      <c r="C25" s="19"/>
      <c r="D25" s="17" t="s">
        <v>29</v>
      </c>
      <c r="E25" s="18"/>
      <c r="F25" s="16"/>
      <c r="G25" s="103"/>
      <c r="H25" s="103"/>
      <c r="I25" s="38" t="b">
        <v>0</v>
      </c>
      <c r="J25" s="39" t="b">
        <v>0</v>
      </c>
      <c r="K25" s="107" t="b">
        <v>0</v>
      </c>
      <c r="L25" s="115">
        <f t="shared" si="0"/>
        <v>0</v>
      </c>
      <c r="M25" s="111"/>
      <c r="O25" t="str">
        <f t="shared" si="1"/>
        <v/>
      </c>
      <c r="V25">
        <f t="shared" si="2"/>
        <v>0</v>
      </c>
      <c r="W25">
        <f t="shared" si="3"/>
        <v>0</v>
      </c>
      <c r="X25">
        <f t="shared" si="4"/>
        <v>0</v>
      </c>
      <c r="Y25">
        <f t="shared" si="5"/>
        <v>0</v>
      </c>
      <c r="Z25">
        <f t="shared" si="6"/>
        <v>0</v>
      </c>
      <c r="AA25">
        <f t="shared" si="7"/>
        <v>0</v>
      </c>
      <c r="AB25">
        <f t="shared" si="8"/>
        <v>0</v>
      </c>
      <c r="AC25">
        <f t="shared" si="9"/>
        <v>0</v>
      </c>
      <c r="AD25">
        <f t="shared" si="10"/>
        <v>0</v>
      </c>
      <c r="AE25">
        <f t="shared" si="11"/>
        <v>0</v>
      </c>
      <c r="AF25">
        <f t="shared" si="12"/>
        <v>0</v>
      </c>
      <c r="AG25">
        <f t="shared" si="13"/>
        <v>0</v>
      </c>
      <c r="AH25">
        <f t="shared" si="14"/>
        <v>0</v>
      </c>
      <c r="AI25">
        <f t="shared" si="15"/>
        <v>0</v>
      </c>
      <c r="AJ25">
        <f t="shared" si="16"/>
        <v>0</v>
      </c>
      <c r="AK25" t="e">
        <f t="shared" si="17"/>
        <v>#VALUE!</v>
      </c>
      <c r="AL25">
        <f t="shared" si="18"/>
        <v>0</v>
      </c>
    </row>
    <row r="26" spans="1:38" x14ac:dyDescent="0.35">
      <c r="A26" s="5" t="s">
        <v>22</v>
      </c>
      <c r="B26" s="15"/>
      <c r="C26" s="19"/>
      <c r="D26" s="17" t="s">
        <v>29</v>
      </c>
      <c r="E26" s="18"/>
      <c r="F26" s="16"/>
      <c r="G26" s="103"/>
      <c r="H26" s="103"/>
      <c r="I26" s="40" t="b">
        <v>0</v>
      </c>
      <c r="J26" s="41" t="b">
        <v>0</v>
      </c>
      <c r="K26" s="108" t="b">
        <v>0</v>
      </c>
      <c r="L26" s="115">
        <f t="shared" si="0"/>
        <v>0</v>
      </c>
      <c r="M26" s="111"/>
      <c r="O26" t="str">
        <f t="shared" si="1"/>
        <v/>
      </c>
      <c r="V26">
        <f t="shared" si="2"/>
        <v>0</v>
      </c>
      <c r="W26">
        <f t="shared" si="3"/>
        <v>0</v>
      </c>
      <c r="X26">
        <f t="shared" si="4"/>
        <v>0</v>
      </c>
      <c r="Y26">
        <f t="shared" si="5"/>
        <v>0</v>
      </c>
      <c r="Z26">
        <f t="shared" si="6"/>
        <v>0</v>
      </c>
      <c r="AA26">
        <f t="shared" si="7"/>
        <v>0</v>
      </c>
      <c r="AB26">
        <f t="shared" si="8"/>
        <v>0</v>
      </c>
      <c r="AC26">
        <f t="shared" si="9"/>
        <v>0</v>
      </c>
      <c r="AD26">
        <f t="shared" si="10"/>
        <v>0</v>
      </c>
      <c r="AE26">
        <f t="shared" si="11"/>
        <v>0</v>
      </c>
      <c r="AF26">
        <f t="shared" si="12"/>
        <v>0</v>
      </c>
      <c r="AG26">
        <f t="shared" si="13"/>
        <v>0</v>
      </c>
      <c r="AH26">
        <f t="shared" si="14"/>
        <v>0</v>
      </c>
      <c r="AI26">
        <f t="shared" si="15"/>
        <v>0</v>
      </c>
      <c r="AJ26">
        <f t="shared" si="16"/>
        <v>0</v>
      </c>
      <c r="AK26" t="e">
        <f t="shared" si="17"/>
        <v>#VALUE!</v>
      </c>
      <c r="AL26">
        <f t="shared" si="18"/>
        <v>0</v>
      </c>
    </row>
    <row r="27" spans="1:38" x14ac:dyDescent="0.35">
      <c r="A27" s="5" t="s">
        <v>23</v>
      </c>
      <c r="B27" s="15"/>
      <c r="C27" s="19"/>
      <c r="D27" s="17" t="s">
        <v>29</v>
      </c>
      <c r="E27" s="18"/>
      <c r="F27" s="16"/>
      <c r="G27" s="103"/>
      <c r="H27" s="103"/>
      <c r="I27" s="38" t="b">
        <v>0</v>
      </c>
      <c r="J27" s="39" t="b">
        <v>0</v>
      </c>
      <c r="K27" s="107" t="b">
        <v>0</v>
      </c>
      <c r="L27" s="115">
        <f t="shared" si="0"/>
        <v>0</v>
      </c>
      <c r="M27" s="111"/>
      <c r="O27" t="str">
        <f t="shared" si="1"/>
        <v/>
      </c>
      <c r="V27">
        <f t="shared" si="2"/>
        <v>0</v>
      </c>
      <c r="W27">
        <f t="shared" si="3"/>
        <v>0</v>
      </c>
      <c r="X27">
        <f t="shared" si="4"/>
        <v>0</v>
      </c>
      <c r="Y27">
        <f t="shared" si="5"/>
        <v>0</v>
      </c>
      <c r="Z27">
        <f t="shared" si="6"/>
        <v>0</v>
      </c>
      <c r="AA27">
        <f t="shared" si="7"/>
        <v>0</v>
      </c>
      <c r="AB27">
        <f t="shared" si="8"/>
        <v>0</v>
      </c>
      <c r="AC27">
        <f t="shared" si="9"/>
        <v>0</v>
      </c>
      <c r="AD27">
        <f t="shared" si="10"/>
        <v>0</v>
      </c>
      <c r="AE27">
        <f t="shared" si="11"/>
        <v>0</v>
      </c>
      <c r="AF27">
        <f t="shared" si="12"/>
        <v>0</v>
      </c>
      <c r="AG27">
        <f t="shared" si="13"/>
        <v>0</v>
      </c>
      <c r="AH27">
        <f t="shared" si="14"/>
        <v>0</v>
      </c>
      <c r="AI27">
        <f t="shared" si="15"/>
        <v>0</v>
      </c>
      <c r="AJ27">
        <f t="shared" si="16"/>
        <v>0</v>
      </c>
      <c r="AK27" t="e">
        <f t="shared" si="17"/>
        <v>#VALUE!</v>
      </c>
      <c r="AL27">
        <f t="shared" si="18"/>
        <v>0</v>
      </c>
    </row>
    <row r="28" spans="1:38" ht="15" thickBot="1" x14ac:dyDescent="0.4">
      <c r="A28" s="6" t="s">
        <v>30</v>
      </c>
      <c r="B28" s="20"/>
      <c r="C28" s="24"/>
      <c r="D28" s="22" t="s">
        <v>29</v>
      </c>
      <c r="E28" s="23"/>
      <c r="F28" s="21"/>
      <c r="G28" s="105"/>
      <c r="H28" s="103"/>
      <c r="I28" s="42" t="b">
        <v>0</v>
      </c>
      <c r="J28" s="43" t="b">
        <v>0</v>
      </c>
      <c r="K28" s="109" t="b">
        <v>0</v>
      </c>
      <c r="L28" s="116">
        <f t="shared" si="0"/>
        <v>0</v>
      </c>
      <c r="M28" s="112"/>
      <c r="O28" t="str">
        <f t="shared" si="1"/>
        <v/>
      </c>
      <c r="V28">
        <f t="shared" si="2"/>
        <v>0</v>
      </c>
      <c r="W28">
        <f t="shared" si="3"/>
        <v>0</v>
      </c>
      <c r="X28">
        <f t="shared" si="4"/>
        <v>0</v>
      </c>
      <c r="Y28">
        <f t="shared" si="5"/>
        <v>0</v>
      </c>
      <c r="Z28">
        <f t="shared" si="6"/>
        <v>0</v>
      </c>
      <c r="AA28">
        <f t="shared" si="7"/>
        <v>0</v>
      </c>
      <c r="AB28">
        <f t="shared" si="8"/>
        <v>0</v>
      </c>
      <c r="AC28">
        <f t="shared" si="9"/>
        <v>0</v>
      </c>
      <c r="AD28">
        <f t="shared" si="10"/>
        <v>0</v>
      </c>
      <c r="AE28">
        <f t="shared" si="11"/>
        <v>0</v>
      </c>
      <c r="AF28">
        <f t="shared" si="12"/>
        <v>0</v>
      </c>
      <c r="AG28">
        <f t="shared" si="13"/>
        <v>0</v>
      </c>
      <c r="AH28">
        <f t="shared" si="14"/>
        <v>0</v>
      </c>
      <c r="AI28">
        <f t="shared" si="15"/>
        <v>0</v>
      </c>
      <c r="AJ28">
        <f t="shared" si="16"/>
        <v>0</v>
      </c>
      <c r="AK28" t="e">
        <f t="shared" si="17"/>
        <v>#VALUE!</v>
      </c>
      <c r="AL28">
        <f t="shared" si="18"/>
        <v>0</v>
      </c>
    </row>
    <row r="29" spans="1:38" ht="15" thickBot="1" x14ac:dyDescent="0.4">
      <c r="A29" s="96" t="s">
        <v>51</v>
      </c>
      <c r="B29" s="97"/>
      <c r="C29" s="97"/>
      <c r="D29" s="97"/>
      <c r="E29" s="97"/>
      <c r="F29" s="97"/>
      <c r="G29" s="97"/>
      <c r="H29" s="97"/>
      <c r="I29" s="97"/>
      <c r="J29" s="97"/>
      <c r="K29" s="98"/>
      <c r="L29" s="113" cm="1">
        <f t="array" ref="L29">SUM(IFERROR(L4:L28,0))</f>
        <v>0</v>
      </c>
      <c r="M29" s="93"/>
    </row>
    <row r="30" spans="1:38" ht="15" thickBot="1" x14ac:dyDescent="0.4"/>
    <row r="31" spans="1:38" ht="14.5" customHeight="1" x14ac:dyDescent="0.35">
      <c r="B31" s="44" t="s">
        <v>33</v>
      </c>
      <c r="C31" s="45"/>
      <c r="D31" s="44" t="s">
        <v>34</v>
      </c>
      <c r="E31" s="46"/>
      <c r="F31" s="89" t="s">
        <v>35</v>
      </c>
      <c r="G31" s="90"/>
      <c r="H31" s="66" t="s">
        <v>36</v>
      </c>
      <c r="I31" s="67"/>
      <c r="J31" s="67"/>
      <c r="K31" s="67"/>
      <c r="L31" s="68"/>
      <c r="M31" s="7"/>
      <c r="N31" s="7"/>
      <c r="O31" s="7"/>
      <c r="P31" s="7"/>
      <c r="Q31" s="7"/>
      <c r="R31" s="7"/>
    </row>
    <row r="32" spans="1:38" ht="14.5" customHeight="1" thickBot="1" x14ac:dyDescent="0.4">
      <c r="B32" s="56"/>
      <c r="C32" s="57"/>
      <c r="D32" s="56"/>
      <c r="E32" s="99"/>
      <c r="F32" s="91"/>
      <c r="G32" s="92"/>
      <c r="H32" s="69"/>
      <c r="I32" s="70"/>
      <c r="J32" s="70"/>
      <c r="K32" s="70"/>
      <c r="L32" s="71"/>
      <c r="M32" s="7"/>
      <c r="N32" s="7"/>
      <c r="O32" s="7"/>
      <c r="P32" s="7"/>
      <c r="Q32" s="7"/>
      <c r="R32" s="7"/>
    </row>
    <row r="33" spans="2:18" ht="14.5" customHeight="1" thickTop="1" x14ac:dyDescent="0.35">
      <c r="B33" s="60"/>
      <c r="C33" s="61"/>
      <c r="D33" s="60"/>
      <c r="E33" s="61"/>
      <c r="F33" s="58"/>
      <c r="G33" s="59"/>
      <c r="H33" s="72" t="s">
        <v>79</v>
      </c>
      <c r="I33" s="73"/>
      <c r="J33" s="73"/>
      <c r="K33" s="73"/>
      <c r="L33" s="74"/>
      <c r="M33" s="7"/>
      <c r="N33" s="8"/>
      <c r="O33" s="8"/>
      <c r="P33" s="8"/>
      <c r="Q33" s="8"/>
      <c r="R33" s="8"/>
    </row>
    <row r="34" spans="2:18" ht="14.5" customHeight="1" x14ac:dyDescent="0.35">
      <c r="B34" s="94"/>
      <c r="C34" s="95"/>
      <c r="D34" s="94"/>
      <c r="E34" s="95"/>
      <c r="F34" s="60"/>
      <c r="G34" s="61"/>
      <c r="H34" s="72"/>
      <c r="I34" s="73"/>
      <c r="J34" s="73"/>
      <c r="K34" s="73"/>
      <c r="L34" s="74"/>
      <c r="M34" s="7"/>
      <c r="N34" s="8"/>
      <c r="O34" s="8"/>
      <c r="P34" s="8"/>
      <c r="Q34" s="8"/>
      <c r="R34" s="8"/>
    </row>
    <row r="35" spans="2:18" ht="14.5" customHeight="1" x14ac:dyDescent="0.35">
      <c r="B35" s="64"/>
      <c r="C35" s="65"/>
      <c r="D35" s="64"/>
      <c r="E35" s="65"/>
      <c r="F35" s="60"/>
      <c r="G35" s="61"/>
      <c r="H35" s="72"/>
      <c r="I35" s="73"/>
      <c r="J35" s="73"/>
      <c r="K35" s="73"/>
      <c r="L35" s="74"/>
      <c r="M35" s="7"/>
      <c r="N35" s="8"/>
      <c r="O35" s="8"/>
      <c r="P35" s="8"/>
      <c r="Q35" s="8"/>
      <c r="R35" s="8"/>
    </row>
    <row r="36" spans="2:18" ht="14.5" customHeight="1" x14ac:dyDescent="0.35">
      <c r="B36" s="64"/>
      <c r="C36" s="65"/>
      <c r="D36" s="64"/>
      <c r="E36" s="65"/>
      <c r="F36" s="60"/>
      <c r="G36" s="61"/>
      <c r="H36" s="72"/>
      <c r="I36" s="73"/>
      <c r="J36" s="73"/>
      <c r="K36" s="73"/>
      <c r="L36" s="74"/>
      <c r="M36" s="7"/>
      <c r="N36" s="8"/>
      <c r="O36" s="8"/>
      <c r="P36" s="8"/>
      <c r="Q36" s="8"/>
      <c r="R36" s="8"/>
    </row>
    <row r="37" spans="2:18" ht="14.5" customHeight="1" thickBot="1" x14ac:dyDescent="0.4">
      <c r="B37" s="64"/>
      <c r="C37" s="65"/>
      <c r="D37" s="64"/>
      <c r="E37" s="65"/>
      <c r="F37" s="60"/>
      <c r="G37" s="61"/>
      <c r="H37" s="75"/>
      <c r="I37" s="76"/>
      <c r="J37" s="76"/>
      <c r="K37" s="76"/>
      <c r="L37" s="77"/>
      <c r="M37" s="7"/>
      <c r="N37" s="8"/>
      <c r="O37" s="8"/>
      <c r="P37" s="8"/>
      <c r="Q37" s="8"/>
      <c r="R37" s="8"/>
    </row>
    <row r="38" spans="2:18" ht="14.5" customHeight="1" x14ac:dyDescent="0.35">
      <c r="B38" s="64"/>
      <c r="C38" s="65"/>
      <c r="D38" s="64"/>
      <c r="E38" s="65"/>
      <c r="F38" s="60"/>
      <c r="G38" s="61"/>
      <c r="H38" s="80" t="s">
        <v>50</v>
      </c>
      <c r="I38" s="81"/>
      <c r="J38" s="81"/>
      <c r="K38" s="81"/>
      <c r="L38" s="82"/>
      <c r="M38" s="7"/>
      <c r="N38" s="8"/>
      <c r="O38" s="8"/>
      <c r="P38" s="8"/>
      <c r="Q38" s="8"/>
      <c r="R38" s="8"/>
    </row>
    <row r="39" spans="2:18" ht="14.5" customHeight="1" x14ac:dyDescent="0.35">
      <c r="B39" s="64"/>
      <c r="C39" s="65"/>
      <c r="D39" s="64"/>
      <c r="E39" s="65"/>
      <c r="F39" s="60"/>
      <c r="G39" s="61"/>
      <c r="H39" s="83"/>
      <c r="I39" s="84"/>
      <c r="J39" s="84"/>
      <c r="K39" s="84"/>
      <c r="L39" s="85"/>
      <c r="M39" s="7"/>
      <c r="N39" s="8"/>
      <c r="O39" s="8"/>
      <c r="P39" s="8"/>
      <c r="Q39" s="8"/>
      <c r="R39" s="8"/>
    </row>
    <row r="40" spans="2:18" ht="14.5" customHeight="1" x14ac:dyDescent="0.35">
      <c r="B40" s="64"/>
      <c r="C40" s="65"/>
      <c r="D40" s="64"/>
      <c r="E40" s="65"/>
      <c r="F40" s="60"/>
      <c r="G40" s="61"/>
      <c r="H40" s="83"/>
      <c r="I40" s="84"/>
      <c r="J40" s="84"/>
      <c r="K40" s="84"/>
      <c r="L40" s="85"/>
      <c r="M40" s="7"/>
      <c r="N40" s="8"/>
      <c r="O40" s="8"/>
      <c r="P40" s="8"/>
      <c r="Q40" s="8"/>
      <c r="R40" s="8"/>
    </row>
    <row r="41" spans="2:18" ht="14.5" customHeight="1" x14ac:dyDescent="0.35">
      <c r="B41" s="64"/>
      <c r="C41" s="65"/>
      <c r="D41" s="64"/>
      <c r="E41" s="65"/>
      <c r="F41" s="60"/>
      <c r="G41" s="61"/>
      <c r="H41" s="83"/>
      <c r="I41" s="84"/>
      <c r="J41" s="84"/>
      <c r="K41" s="84"/>
      <c r="L41" s="85"/>
      <c r="M41" s="7"/>
      <c r="N41" s="8"/>
      <c r="O41" s="8"/>
      <c r="P41" s="8"/>
      <c r="Q41" s="8"/>
      <c r="R41" s="8"/>
    </row>
    <row r="42" spans="2:18" ht="14.5" customHeight="1" thickBot="1" x14ac:dyDescent="0.4">
      <c r="B42" s="64"/>
      <c r="C42" s="65"/>
      <c r="D42" s="64"/>
      <c r="E42" s="65"/>
      <c r="F42" s="60"/>
      <c r="G42" s="61"/>
      <c r="H42" s="86"/>
      <c r="I42" s="87"/>
      <c r="J42" s="87"/>
      <c r="K42" s="87"/>
      <c r="L42" s="88"/>
      <c r="M42" s="7"/>
      <c r="N42" s="8"/>
      <c r="O42" s="8"/>
      <c r="P42" s="8"/>
      <c r="Q42" s="8"/>
      <c r="R42" s="8"/>
    </row>
    <row r="43" spans="2:18" ht="14.5" customHeight="1" x14ac:dyDescent="0.35">
      <c r="B43" s="64"/>
      <c r="C43" s="65"/>
      <c r="D43" s="64"/>
      <c r="E43" s="65"/>
      <c r="F43" s="60"/>
      <c r="G43" s="61"/>
      <c r="H43" s="44"/>
      <c r="I43" s="45"/>
      <c r="J43" s="45"/>
      <c r="K43" s="45"/>
      <c r="L43" s="46"/>
      <c r="M43" s="7"/>
    </row>
    <row r="44" spans="2:18" ht="14.5" customHeight="1" x14ac:dyDescent="0.35">
      <c r="B44" s="64"/>
      <c r="C44" s="65"/>
      <c r="D44" s="64"/>
      <c r="E44" s="65"/>
      <c r="F44" s="60"/>
      <c r="G44" s="61"/>
      <c r="H44" s="47"/>
      <c r="I44" s="48"/>
      <c r="J44" s="48"/>
      <c r="K44" s="48"/>
      <c r="L44" s="49"/>
      <c r="M44" s="7"/>
    </row>
    <row r="45" spans="2:18" ht="14.5" customHeight="1" x14ac:dyDescent="0.35">
      <c r="B45" s="64"/>
      <c r="C45" s="65"/>
      <c r="D45" s="64"/>
      <c r="E45" s="65"/>
      <c r="F45" s="60"/>
      <c r="G45" s="61"/>
      <c r="H45" s="47"/>
      <c r="I45" s="48"/>
      <c r="J45" s="48"/>
      <c r="K45" s="48"/>
      <c r="L45" s="49"/>
      <c r="M45" s="7"/>
    </row>
    <row r="46" spans="2:18" ht="14.5" customHeight="1" x14ac:dyDescent="0.35">
      <c r="B46" s="64"/>
      <c r="C46" s="65"/>
      <c r="D46" s="64"/>
      <c r="E46" s="65"/>
      <c r="F46" s="60"/>
      <c r="G46" s="61"/>
      <c r="H46" s="47"/>
      <c r="I46" s="48"/>
      <c r="J46" s="48"/>
      <c r="K46" s="48"/>
      <c r="L46" s="49"/>
      <c r="M46" s="7"/>
    </row>
    <row r="47" spans="2:18" ht="14.5" customHeight="1" x14ac:dyDescent="0.35">
      <c r="B47" s="64"/>
      <c r="C47" s="65"/>
      <c r="D47" s="64"/>
      <c r="E47" s="65"/>
      <c r="F47" s="60"/>
      <c r="G47" s="61"/>
      <c r="H47" s="47"/>
      <c r="I47" s="48"/>
      <c r="J47" s="48"/>
      <c r="K47" s="48"/>
      <c r="L47" s="49"/>
      <c r="M47" s="7"/>
    </row>
    <row r="48" spans="2:18" ht="15" customHeight="1" thickBot="1" x14ac:dyDescent="0.4">
      <c r="B48" s="78"/>
      <c r="C48" s="79"/>
      <c r="D48" s="78"/>
      <c r="E48" s="79"/>
      <c r="F48" s="62"/>
      <c r="G48" s="63"/>
      <c r="H48" s="50"/>
      <c r="I48" s="51"/>
      <c r="J48" s="51"/>
      <c r="K48" s="51"/>
      <c r="L48" s="52"/>
      <c r="M48" s="7"/>
    </row>
  </sheetData>
  <dataConsolidate/>
  <mergeCells count="27">
    <mergeCell ref="L29:M29"/>
    <mergeCell ref="B33:C34"/>
    <mergeCell ref="B35:C36"/>
    <mergeCell ref="B37:C38"/>
    <mergeCell ref="B39:C40"/>
    <mergeCell ref="A29:K29"/>
    <mergeCell ref="D31:E32"/>
    <mergeCell ref="D33:E34"/>
    <mergeCell ref="D35:E36"/>
    <mergeCell ref="D37:E38"/>
    <mergeCell ref="D39:E40"/>
    <mergeCell ref="H43:L48"/>
    <mergeCell ref="A1:M1"/>
    <mergeCell ref="B31:C32"/>
    <mergeCell ref="F33:G48"/>
    <mergeCell ref="B41:C42"/>
    <mergeCell ref="H31:L32"/>
    <mergeCell ref="H33:L37"/>
    <mergeCell ref="B47:C48"/>
    <mergeCell ref="D47:E48"/>
    <mergeCell ref="B43:C44"/>
    <mergeCell ref="D43:E44"/>
    <mergeCell ref="B45:C46"/>
    <mergeCell ref="D45:E46"/>
    <mergeCell ref="H38:L42"/>
    <mergeCell ref="D41:E42"/>
    <mergeCell ref="F31:G32"/>
  </mergeCells>
  <phoneticPr fontId="3" type="noConversion"/>
  <dataValidations count="3">
    <dataValidation type="list" allowBlank="1" showInputMessage="1" showErrorMessage="1" sqref="C4:C28" xr:uid="{EDBFD536-2AFE-4FE1-A3D1-2F52A0E94C3C}">
      <formula1>"D10,H10,D12,H12,D14,H14,OPEN,doprovod"</formula1>
    </dataValidation>
    <dataValidation type="list" allowBlank="1" showInputMessage="1" showErrorMessage="1" sqref="G4:G28" xr:uid="{5430FDCB-1386-4A64-89D4-7B9F2EA90BEB}">
      <formula1>"Hotelová část FF, Depandance FF nebo Parkhotel"</formula1>
    </dataValidation>
    <dataValidation type="list" allowBlank="1" showInputMessage="1" showErrorMessage="1" sqref="H4:H28" xr:uid="{54DD3AEB-2EEB-4F85-963C-F8DDFB9E035E}">
      <formula1>INDIRECT("typ_"&amp;O4)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L3:L7 L8:L28" calculatedColumn="1"/>
    <ignoredError sqref="AK4:AK28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9</xdr:col>
                    <xdr:colOff>95250</xdr:colOff>
                    <xdr:row>2</xdr:row>
                    <xdr:rowOff>171450</xdr:rowOff>
                  </from>
                  <to>
                    <xdr:col>9</xdr:col>
                    <xdr:colOff>311150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171450</xdr:rowOff>
                  </from>
                  <to>
                    <xdr:col>9</xdr:col>
                    <xdr:colOff>311150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171450</xdr:rowOff>
                  </from>
                  <to>
                    <xdr:col>9</xdr:col>
                    <xdr:colOff>311150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171450</xdr:rowOff>
                  </from>
                  <to>
                    <xdr:col>9</xdr:col>
                    <xdr:colOff>311150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171450</xdr:rowOff>
                  </from>
                  <to>
                    <xdr:col>9</xdr:col>
                    <xdr:colOff>311150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171450</xdr:rowOff>
                  </from>
                  <to>
                    <xdr:col>9</xdr:col>
                    <xdr:colOff>311150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171450</xdr:rowOff>
                  </from>
                  <to>
                    <xdr:col>9</xdr:col>
                    <xdr:colOff>311150</xdr:colOff>
                    <xdr:row>10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165100</xdr:rowOff>
                  </from>
                  <to>
                    <xdr:col>9</xdr:col>
                    <xdr:colOff>311150</xdr:colOff>
                    <xdr:row>12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165100</xdr:rowOff>
                  </from>
                  <to>
                    <xdr:col>9</xdr:col>
                    <xdr:colOff>311150</xdr:colOff>
                    <xdr:row>14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165100</xdr:rowOff>
                  </from>
                  <to>
                    <xdr:col>9</xdr:col>
                    <xdr:colOff>311150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165100</xdr:rowOff>
                  </from>
                  <to>
                    <xdr:col>9</xdr:col>
                    <xdr:colOff>311150</xdr:colOff>
                    <xdr:row>18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165100</xdr:rowOff>
                  </from>
                  <to>
                    <xdr:col>9</xdr:col>
                    <xdr:colOff>311150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9</xdr:col>
                    <xdr:colOff>95250</xdr:colOff>
                    <xdr:row>20</xdr:row>
                    <xdr:rowOff>165100</xdr:rowOff>
                  </from>
                  <to>
                    <xdr:col>9</xdr:col>
                    <xdr:colOff>311150</xdr:colOff>
                    <xdr:row>22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165100</xdr:rowOff>
                  </from>
                  <to>
                    <xdr:col>9</xdr:col>
                    <xdr:colOff>311150</xdr:colOff>
                    <xdr:row>24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165100</xdr:rowOff>
                  </from>
                  <to>
                    <xdr:col>9</xdr:col>
                    <xdr:colOff>311150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165100</xdr:rowOff>
                  </from>
                  <to>
                    <xdr:col>9</xdr:col>
                    <xdr:colOff>311150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171450</xdr:rowOff>
                  </from>
                  <to>
                    <xdr:col>9</xdr:col>
                    <xdr:colOff>311150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171450</xdr:rowOff>
                  </from>
                  <to>
                    <xdr:col>9</xdr:col>
                    <xdr:colOff>311150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171450</xdr:rowOff>
                  </from>
                  <to>
                    <xdr:col>9</xdr:col>
                    <xdr:colOff>311150</xdr:colOff>
                    <xdr:row>15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171450</xdr:rowOff>
                  </from>
                  <to>
                    <xdr:col>9</xdr:col>
                    <xdr:colOff>311150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171450</xdr:rowOff>
                  </from>
                  <to>
                    <xdr:col>9</xdr:col>
                    <xdr:colOff>311150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171450</xdr:rowOff>
                  </from>
                  <to>
                    <xdr:col>9</xdr:col>
                    <xdr:colOff>311150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171450</xdr:rowOff>
                  </from>
                  <to>
                    <xdr:col>9</xdr:col>
                    <xdr:colOff>311150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171450</xdr:rowOff>
                  </from>
                  <to>
                    <xdr:col>9</xdr:col>
                    <xdr:colOff>311150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171450</xdr:rowOff>
                  </from>
                  <to>
                    <xdr:col>9</xdr:col>
                    <xdr:colOff>311150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8</xdr:col>
                    <xdr:colOff>88900</xdr:colOff>
                    <xdr:row>2</xdr:row>
                    <xdr:rowOff>184150</xdr:rowOff>
                  </from>
                  <to>
                    <xdr:col>8</xdr:col>
                    <xdr:colOff>304800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8</xdr:col>
                    <xdr:colOff>88900</xdr:colOff>
                    <xdr:row>4</xdr:row>
                    <xdr:rowOff>177800</xdr:rowOff>
                  </from>
                  <to>
                    <xdr:col>8</xdr:col>
                    <xdr:colOff>304800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8</xdr:col>
                    <xdr:colOff>88900</xdr:colOff>
                    <xdr:row>6</xdr:row>
                    <xdr:rowOff>177800</xdr:rowOff>
                  </from>
                  <to>
                    <xdr:col>8</xdr:col>
                    <xdr:colOff>304800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8</xdr:col>
                    <xdr:colOff>88900</xdr:colOff>
                    <xdr:row>3</xdr:row>
                    <xdr:rowOff>177800</xdr:rowOff>
                  </from>
                  <to>
                    <xdr:col>8</xdr:col>
                    <xdr:colOff>304800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8</xdr:col>
                    <xdr:colOff>88900</xdr:colOff>
                    <xdr:row>5</xdr:row>
                    <xdr:rowOff>177800</xdr:rowOff>
                  </from>
                  <to>
                    <xdr:col>8</xdr:col>
                    <xdr:colOff>304800</xdr:colOff>
                    <xdr:row>7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8</xdr:col>
                    <xdr:colOff>88900</xdr:colOff>
                    <xdr:row>7</xdr:row>
                    <xdr:rowOff>184150</xdr:rowOff>
                  </from>
                  <to>
                    <xdr:col>8</xdr:col>
                    <xdr:colOff>304800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8</xdr:col>
                    <xdr:colOff>88900</xdr:colOff>
                    <xdr:row>8</xdr:row>
                    <xdr:rowOff>177800</xdr:rowOff>
                  </from>
                  <to>
                    <xdr:col>8</xdr:col>
                    <xdr:colOff>304800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8</xdr:col>
                    <xdr:colOff>88900</xdr:colOff>
                    <xdr:row>10</xdr:row>
                    <xdr:rowOff>171450</xdr:rowOff>
                  </from>
                  <to>
                    <xdr:col>8</xdr:col>
                    <xdr:colOff>304800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8</xdr:col>
                    <xdr:colOff>88900</xdr:colOff>
                    <xdr:row>12</xdr:row>
                    <xdr:rowOff>177800</xdr:rowOff>
                  </from>
                  <to>
                    <xdr:col>8</xdr:col>
                    <xdr:colOff>304800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171450</xdr:rowOff>
                  </from>
                  <to>
                    <xdr:col>8</xdr:col>
                    <xdr:colOff>304800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171450</xdr:rowOff>
                  </from>
                  <to>
                    <xdr:col>8</xdr:col>
                    <xdr:colOff>304800</xdr:colOff>
                    <xdr:row>18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171450</xdr:rowOff>
                  </from>
                  <to>
                    <xdr:col>8</xdr:col>
                    <xdr:colOff>304800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171450</xdr:rowOff>
                  </from>
                  <to>
                    <xdr:col>8</xdr:col>
                    <xdr:colOff>304800</xdr:colOff>
                    <xdr:row>22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171450</xdr:rowOff>
                  </from>
                  <to>
                    <xdr:col>8</xdr:col>
                    <xdr:colOff>304800</xdr:colOff>
                    <xdr:row>24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171450</xdr:rowOff>
                  </from>
                  <to>
                    <xdr:col>8</xdr:col>
                    <xdr:colOff>304800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4" name="Check Box 49">
              <controlPr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171450</xdr:rowOff>
                  </from>
                  <to>
                    <xdr:col>8</xdr:col>
                    <xdr:colOff>304800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5" name="Check Box 50">
              <controlPr defaultSize="0" autoFill="0" autoLine="0" autoPict="0">
                <anchor moveWithCells="1">
                  <from>
                    <xdr:col>8</xdr:col>
                    <xdr:colOff>88900</xdr:colOff>
                    <xdr:row>9</xdr:row>
                    <xdr:rowOff>177800</xdr:rowOff>
                  </from>
                  <to>
                    <xdr:col>8</xdr:col>
                    <xdr:colOff>304800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6" name="Check Box 51">
              <controlPr defaultSize="0" autoFill="0" autoLine="0" autoPict="0">
                <anchor moveWithCells="1">
                  <from>
                    <xdr:col>8</xdr:col>
                    <xdr:colOff>88900</xdr:colOff>
                    <xdr:row>11</xdr:row>
                    <xdr:rowOff>177800</xdr:rowOff>
                  </from>
                  <to>
                    <xdr:col>8</xdr:col>
                    <xdr:colOff>304800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7" name="Check Box 52">
              <controlPr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177800</xdr:rowOff>
                  </from>
                  <to>
                    <xdr:col>8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8" name="Check Box 53">
              <controlPr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177800</xdr:rowOff>
                  </from>
                  <to>
                    <xdr:col>8</xdr:col>
                    <xdr:colOff>304800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9" name="Check Box 54">
              <controlPr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177800</xdr:rowOff>
                  </from>
                  <to>
                    <xdr:col>8</xdr:col>
                    <xdr:colOff>304800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0" name="Check Box 55">
              <controlPr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177800</xdr:rowOff>
                  </from>
                  <to>
                    <xdr:col>8</xdr:col>
                    <xdr:colOff>304800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1" name="Check Box 56">
              <controlPr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177800</xdr:rowOff>
                  </from>
                  <to>
                    <xdr:col>8</xdr:col>
                    <xdr:colOff>304800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2" name="Check Box 57">
              <controlPr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177800</xdr:rowOff>
                  </from>
                  <to>
                    <xdr:col>8</xdr:col>
                    <xdr:colOff>304800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3" name="Check Box 58">
              <controlPr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177800</xdr:rowOff>
                  </from>
                  <to>
                    <xdr:col>8</xdr:col>
                    <xdr:colOff>304800</xdr:colOff>
                    <xdr:row>27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10</xdr:col>
                    <xdr:colOff>254000</xdr:colOff>
                    <xdr:row>2</xdr:row>
                    <xdr:rowOff>177800</xdr:rowOff>
                  </from>
                  <to>
                    <xdr:col>10</xdr:col>
                    <xdr:colOff>469900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10</xdr:col>
                    <xdr:colOff>254000</xdr:colOff>
                    <xdr:row>4</xdr:row>
                    <xdr:rowOff>177800</xdr:rowOff>
                  </from>
                  <to>
                    <xdr:col>10</xdr:col>
                    <xdr:colOff>469900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10</xdr:col>
                    <xdr:colOff>254000</xdr:colOff>
                    <xdr:row>6</xdr:row>
                    <xdr:rowOff>177800</xdr:rowOff>
                  </from>
                  <to>
                    <xdr:col>10</xdr:col>
                    <xdr:colOff>469900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10</xdr:col>
                    <xdr:colOff>254000</xdr:colOff>
                    <xdr:row>3</xdr:row>
                    <xdr:rowOff>171450</xdr:rowOff>
                  </from>
                  <to>
                    <xdr:col>10</xdr:col>
                    <xdr:colOff>469900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10</xdr:col>
                    <xdr:colOff>254000</xdr:colOff>
                    <xdr:row>5</xdr:row>
                    <xdr:rowOff>177800</xdr:rowOff>
                  </from>
                  <to>
                    <xdr:col>10</xdr:col>
                    <xdr:colOff>469900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10</xdr:col>
                    <xdr:colOff>254000</xdr:colOff>
                    <xdr:row>7</xdr:row>
                    <xdr:rowOff>177800</xdr:rowOff>
                  </from>
                  <to>
                    <xdr:col>10</xdr:col>
                    <xdr:colOff>469900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10</xdr:col>
                    <xdr:colOff>254000</xdr:colOff>
                    <xdr:row>8</xdr:row>
                    <xdr:rowOff>177800</xdr:rowOff>
                  </from>
                  <to>
                    <xdr:col>10</xdr:col>
                    <xdr:colOff>469900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10</xdr:col>
                    <xdr:colOff>254000</xdr:colOff>
                    <xdr:row>10</xdr:row>
                    <xdr:rowOff>171450</xdr:rowOff>
                  </from>
                  <to>
                    <xdr:col>10</xdr:col>
                    <xdr:colOff>469900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10</xdr:col>
                    <xdr:colOff>254000</xdr:colOff>
                    <xdr:row>12</xdr:row>
                    <xdr:rowOff>171450</xdr:rowOff>
                  </from>
                  <to>
                    <xdr:col>10</xdr:col>
                    <xdr:colOff>469900</xdr:colOff>
                    <xdr:row>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10</xdr:col>
                    <xdr:colOff>254000</xdr:colOff>
                    <xdr:row>14</xdr:row>
                    <xdr:rowOff>171450</xdr:rowOff>
                  </from>
                  <to>
                    <xdr:col>10</xdr:col>
                    <xdr:colOff>469900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10</xdr:col>
                    <xdr:colOff>254000</xdr:colOff>
                    <xdr:row>16</xdr:row>
                    <xdr:rowOff>171450</xdr:rowOff>
                  </from>
                  <to>
                    <xdr:col>10</xdr:col>
                    <xdr:colOff>469900</xdr:colOff>
                    <xdr:row>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10</xdr:col>
                    <xdr:colOff>254000</xdr:colOff>
                    <xdr:row>18</xdr:row>
                    <xdr:rowOff>171450</xdr:rowOff>
                  </from>
                  <to>
                    <xdr:col>10</xdr:col>
                    <xdr:colOff>469900</xdr:colOff>
                    <xdr:row>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10</xdr:col>
                    <xdr:colOff>254000</xdr:colOff>
                    <xdr:row>20</xdr:row>
                    <xdr:rowOff>171450</xdr:rowOff>
                  </from>
                  <to>
                    <xdr:col>10</xdr:col>
                    <xdr:colOff>469900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10</xdr:col>
                    <xdr:colOff>254000</xdr:colOff>
                    <xdr:row>22</xdr:row>
                    <xdr:rowOff>171450</xdr:rowOff>
                  </from>
                  <to>
                    <xdr:col>10</xdr:col>
                    <xdr:colOff>469900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10</xdr:col>
                    <xdr:colOff>254000</xdr:colOff>
                    <xdr:row>24</xdr:row>
                    <xdr:rowOff>171450</xdr:rowOff>
                  </from>
                  <to>
                    <xdr:col>10</xdr:col>
                    <xdr:colOff>469900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69" name="Check Box 85">
              <controlPr defaultSize="0" autoFill="0" autoLine="0" autoPict="0">
                <anchor moveWithCells="1">
                  <from>
                    <xdr:col>10</xdr:col>
                    <xdr:colOff>254000</xdr:colOff>
                    <xdr:row>26</xdr:row>
                    <xdr:rowOff>171450</xdr:rowOff>
                  </from>
                  <to>
                    <xdr:col>10</xdr:col>
                    <xdr:colOff>469900</xdr:colOff>
                    <xdr:row>28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0" name="Check Box 86">
              <controlPr defaultSize="0" autoFill="0" autoLine="0" autoPict="0">
                <anchor moveWithCells="1">
                  <from>
                    <xdr:col>10</xdr:col>
                    <xdr:colOff>254000</xdr:colOff>
                    <xdr:row>9</xdr:row>
                    <xdr:rowOff>177800</xdr:rowOff>
                  </from>
                  <to>
                    <xdr:col>10</xdr:col>
                    <xdr:colOff>469900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1" name="Check Box 87">
              <controlPr defaultSize="0" autoFill="0" autoLine="0" autoPict="0">
                <anchor moveWithCells="1">
                  <from>
                    <xdr:col>10</xdr:col>
                    <xdr:colOff>254000</xdr:colOff>
                    <xdr:row>11</xdr:row>
                    <xdr:rowOff>177800</xdr:rowOff>
                  </from>
                  <to>
                    <xdr:col>10</xdr:col>
                    <xdr:colOff>469900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2" name="Check Box 88">
              <controlPr defaultSize="0" autoFill="0" autoLine="0" autoPict="0">
                <anchor moveWithCells="1">
                  <from>
                    <xdr:col>10</xdr:col>
                    <xdr:colOff>254000</xdr:colOff>
                    <xdr:row>13</xdr:row>
                    <xdr:rowOff>177800</xdr:rowOff>
                  </from>
                  <to>
                    <xdr:col>10</xdr:col>
                    <xdr:colOff>469900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3" name="Check Box 89">
              <controlPr defaultSize="0" autoFill="0" autoLine="0" autoPict="0">
                <anchor moveWithCells="1">
                  <from>
                    <xdr:col>10</xdr:col>
                    <xdr:colOff>254000</xdr:colOff>
                    <xdr:row>15</xdr:row>
                    <xdr:rowOff>177800</xdr:rowOff>
                  </from>
                  <to>
                    <xdr:col>10</xdr:col>
                    <xdr:colOff>469900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4" name="Check Box 90">
              <controlPr defaultSize="0" autoFill="0" autoLine="0" autoPict="0">
                <anchor moveWithCells="1">
                  <from>
                    <xdr:col>10</xdr:col>
                    <xdr:colOff>254000</xdr:colOff>
                    <xdr:row>17</xdr:row>
                    <xdr:rowOff>177800</xdr:rowOff>
                  </from>
                  <to>
                    <xdr:col>10</xdr:col>
                    <xdr:colOff>469900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5" name="Check Box 91">
              <controlPr defaultSize="0" autoFill="0" autoLine="0" autoPict="0">
                <anchor moveWithCells="1">
                  <from>
                    <xdr:col>10</xdr:col>
                    <xdr:colOff>254000</xdr:colOff>
                    <xdr:row>19</xdr:row>
                    <xdr:rowOff>177800</xdr:rowOff>
                  </from>
                  <to>
                    <xdr:col>10</xdr:col>
                    <xdr:colOff>469900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6" name="Check Box 92">
              <controlPr defaultSize="0" autoFill="0" autoLine="0" autoPict="0">
                <anchor moveWithCells="1">
                  <from>
                    <xdr:col>10</xdr:col>
                    <xdr:colOff>254000</xdr:colOff>
                    <xdr:row>21</xdr:row>
                    <xdr:rowOff>177800</xdr:rowOff>
                  </from>
                  <to>
                    <xdr:col>10</xdr:col>
                    <xdr:colOff>469900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7" name="Check Box 93">
              <controlPr defaultSize="0" autoFill="0" autoLine="0" autoPict="0">
                <anchor moveWithCells="1">
                  <from>
                    <xdr:col>10</xdr:col>
                    <xdr:colOff>254000</xdr:colOff>
                    <xdr:row>23</xdr:row>
                    <xdr:rowOff>177800</xdr:rowOff>
                  </from>
                  <to>
                    <xdr:col>10</xdr:col>
                    <xdr:colOff>469900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8" name="Check Box 94">
              <controlPr defaultSize="0" autoFill="0" autoLine="0" autoPict="0">
                <anchor moveWithCells="1">
                  <from>
                    <xdr:col>10</xdr:col>
                    <xdr:colOff>254000</xdr:colOff>
                    <xdr:row>25</xdr:row>
                    <xdr:rowOff>177800</xdr:rowOff>
                  </from>
                  <to>
                    <xdr:col>10</xdr:col>
                    <xdr:colOff>469900</xdr:colOff>
                    <xdr:row>27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MČR rapid 2023</vt:lpstr>
      <vt:lpstr>typ_depandance_FF_nebo_Parkhotel</vt:lpstr>
      <vt:lpstr>typ_Hotelová_část_FF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Štich</dc:creator>
  <cp:lastModifiedBy>Jan Štich</cp:lastModifiedBy>
  <dcterms:created xsi:type="dcterms:W3CDTF">2023-04-22T06:11:08Z</dcterms:created>
  <dcterms:modified xsi:type="dcterms:W3CDTF">2024-08-01T20:14:11Z</dcterms:modified>
</cp:coreProperties>
</file>