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V č. 149" sheetId="1" state="visible" r:id="rId2"/>
  </sheets>
  <definedNames>
    <definedName function="false" hidden="false" localSheetId="0" name="_xlnm.Print_Area" vbProcedure="false">'VV č. 149'!$A$2:$C$181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106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<sst xmlns="http://schemas.openxmlformats.org/spreadsheetml/2006/main" count="333" uniqueCount="328">
  <si>
    <t xml:space="preserve">Hospodaření ŠSČR v roce 2023, projednáno na 177. schůzi VV v Praze 8. 4. 2024</t>
  </si>
  <si>
    <t xml:space="preserve">Příjmy</t>
  </si>
  <si>
    <t xml:space="preserve">Kapitola</t>
  </si>
  <si>
    <t xml:space="preserve">Podkapitola</t>
  </si>
  <si>
    <t xml:space="preserve">Schváleno pro rok 2023 konferencí</t>
  </si>
  <si>
    <t xml:space="preserve">Hospodaření k 31.12. 2023 VV 176</t>
  </si>
  <si>
    <t xml:space="preserve">Hospodaření k 31.12. 2023</t>
  </si>
  <si>
    <t xml:space="preserve">1. Vlastní zdroje</t>
  </si>
  <si>
    <t xml:space="preserve">P1.1</t>
  </si>
  <si>
    <t xml:space="preserve">Členské příspěvky</t>
  </si>
  <si>
    <t xml:space="preserve">P1.2</t>
  </si>
  <si>
    <t xml:space="preserve">Krajské příspěvky </t>
  </si>
  <si>
    <t xml:space="preserve">2.Cizí zdroje</t>
  </si>
  <si>
    <t xml:space="preserve">P2.1</t>
  </si>
  <si>
    <t xml:space="preserve">Dotace NSA - organizace sportu A</t>
  </si>
  <si>
    <t xml:space="preserve">P2.2</t>
  </si>
  <si>
    <t xml:space="preserve">Dotace NSA - reprezentace mládež B</t>
  </si>
  <si>
    <t xml:space="preserve">P2.6</t>
  </si>
  <si>
    <t xml:space="preserve">Dotace NSA - reprezentace dospělá C</t>
  </si>
  <si>
    <t xml:space="preserve">3.Vlastní sportovní činnost</t>
  </si>
  <si>
    <t xml:space="preserve">P3.1</t>
  </si>
  <si>
    <t xml:space="preserve">Poplatky FIDE - rating</t>
  </si>
  <si>
    <t xml:space="preserve">P3.2</t>
  </si>
  <si>
    <t xml:space="preserve">Poplatky FIDE- tituly</t>
  </si>
  <si>
    <t xml:space="preserve">P3.3</t>
  </si>
  <si>
    <t xml:space="preserve">Poplatky LOK</t>
  </si>
  <si>
    <t xml:space="preserve">P3.4</t>
  </si>
  <si>
    <t xml:space="preserve">Startovné v soutěžích družstev dospělých</t>
  </si>
  <si>
    <t xml:space="preserve">P3.5</t>
  </si>
  <si>
    <t xml:space="preserve">Startovné v soutěžích družstev mládeže</t>
  </si>
  <si>
    <t xml:space="preserve">P3.6</t>
  </si>
  <si>
    <t xml:space="preserve">Startovné MČR v bleskovém šachu</t>
  </si>
  <si>
    <t xml:space="preserve">P3.7</t>
  </si>
  <si>
    <t xml:space="preserve">Podíl na individuální přípravě mládeže</t>
  </si>
  <si>
    <t xml:space="preserve">P3.8</t>
  </si>
  <si>
    <t xml:space="preserve">Poplatky (přestupy, změna názvu oddílu,...)</t>
  </si>
  <si>
    <t xml:space="preserve">P3.9</t>
  </si>
  <si>
    <t xml:space="preserve">Cizinci</t>
  </si>
  <si>
    <t xml:space="preserve">P3.10</t>
  </si>
  <si>
    <t xml:space="preserve">Pokuty</t>
  </si>
  <si>
    <t xml:space="preserve">P3.11</t>
  </si>
  <si>
    <t xml:space="preserve">Školení rozhodčích</t>
  </si>
  <si>
    <t xml:space="preserve">P3.13</t>
  </si>
  <si>
    <t xml:space="preserve">Školení trenérů</t>
  </si>
  <si>
    <t xml:space="preserve">P3.15</t>
  </si>
  <si>
    <t xml:space="preserve">Příspěvky KAT</t>
  </si>
  <si>
    <t xml:space="preserve">4.Zdaňované příjmy</t>
  </si>
  <si>
    <t xml:space="preserve">P4.1</t>
  </si>
  <si>
    <t xml:space="preserve">Reklama</t>
  </si>
  <si>
    <t xml:space="preserve">P4.2</t>
  </si>
  <si>
    <t xml:space="preserve">Prodej metodických materiálů</t>
  </si>
  <si>
    <t xml:space="preserve">P4.3</t>
  </si>
  <si>
    <t xml:space="preserve">Bankovní úroky</t>
  </si>
  <si>
    <t xml:space="preserve">P4.4</t>
  </si>
  <si>
    <t xml:space="preserve">Ostatní příjmy</t>
  </si>
  <si>
    <t xml:space="preserve">5.Sponzorské dary</t>
  </si>
  <si>
    <t xml:space="preserve">P5.1</t>
  </si>
  <si>
    <t xml:space="preserve">Sponzorské dary</t>
  </si>
  <si>
    <t xml:space="preserve">P5.2</t>
  </si>
  <si>
    <t xml:space="preserve">Ostatní nezdaněné příjmy</t>
  </si>
  <si>
    <t xml:space="preserve">Celkem </t>
  </si>
  <si>
    <t xml:space="preserve">Výdaje</t>
  </si>
  <si>
    <t xml:space="preserve">1.Soutěže zahraniční - dospělí</t>
  </si>
  <si>
    <t xml:space="preserve">V1.1</t>
  </si>
  <si>
    <t xml:space="preserve">ME družstev muži Černá Hora</t>
  </si>
  <si>
    <t xml:space="preserve">V1.2</t>
  </si>
  <si>
    <t xml:space="preserve">ME družstev ženy Černá Hora</t>
  </si>
  <si>
    <t xml:space="preserve">V1.3</t>
  </si>
  <si>
    <t xml:space="preserve">ME jednotlivců muži Srbsko</t>
  </si>
  <si>
    <t xml:space="preserve">V1.4</t>
  </si>
  <si>
    <t xml:space="preserve">ME jednotlivců ženy Černá Hora</t>
  </si>
  <si>
    <t xml:space="preserve">V1.5</t>
  </si>
  <si>
    <t xml:space="preserve">Mitropa muži Chorvatsko</t>
  </si>
  <si>
    <t xml:space="preserve">V1.6</t>
  </si>
  <si>
    <t xml:space="preserve">Mitropa ženy Chorvatsko</t>
  </si>
  <si>
    <t xml:space="preserve">V1.7</t>
  </si>
  <si>
    <t xml:space="preserve">Evropský pohár družstev, Albánie</t>
  </si>
  <si>
    <t xml:space="preserve">V1.8</t>
  </si>
  <si>
    <t xml:space="preserve">ME blesk a rapid</t>
  </si>
  <si>
    <t xml:space="preserve">V1.9</t>
  </si>
  <si>
    <t xml:space="preserve">MS blesk a rapid</t>
  </si>
  <si>
    <t xml:space="preserve">V1.10</t>
  </si>
  <si>
    <t xml:space="preserve">ME a MS seniorů (indiv. + týmy) Polsko</t>
  </si>
  <si>
    <t xml:space="preserve">V1.11</t>
  </si>
  <si>
    <t xml:space="preserve">Pražský šachový festival</t>
  </si>
  <si>
    <t xml:space="preserve">2.Soutěže domácí - dospělí</t>
  </si>
  <si>
    <t xml:space="preserve">V2.1</t>
  </si>
  <si>
    <t xml:space="preserve">Společné MČR - muži</t>
  </si>
  <si>
    <t xml:space="preserve">V2.2</t>
  </si>
  <si>
    <t xml:space="preserve">Společné MČR - ženy</t>
  </si>
  <si>
    <t xml:space="preserve">V2.3</t>
  </si>
  <si>
    <t xml:space="preserve">MČR dorostenců a juniorů</t>
  </si>
  <si>
    <t xml:space="preserve">V2.4</t>
  </si>
  <si>
    <t xml:space="preserve">Polofinále H20, H18, D20, D18 + MČR dor. a juniorek</t>
  </si>
  <si>
    <t xml:space="preserve">V2.5</t>
  </si>
  <si>
    <t xml:space="preserve">MČR v rapid šachu muži</t>
  </si>
  <si>
    <t xml:space="preserve">V2.6</t>
  </si>
  <si>
    <t xml:space="preserve">MČR v rapid šachu žen</t>
  </si>
  <si>
    <t xml:space="preserve">V2.7</t>
  </si>
  <si>
    <t xml:space="preserve">MČR v bleskovém šachu</t>
  </si>
  <si>
    <t xml:space="preserve">V2.8</t>
  </si>
  <si>
    <t xml:space="preserve">MČR seniorů</t>
  </si>
  <si>
    <t xml:space="preserve">V2.9</t>
  </si>
  <si>
    <t xml:space="preserve">Grand prix v rapid šachu</t>
  </si>
  <si>
    <t xml:space="preserve">V2.11</t>
  </si>
  <si>
    <t xml:space="preserve">MČR v rapid šachu družstev</t>
  </si>
  <si>
    <t xml:space="preserve">V2.12</t>
  </si>
  <si>
    <t xml:space="preserve">MČR v rapid šachu D16-20, H16-20</t>
  </si>
  <si>
    <t xml:space="preserve">V2.13</t>
  </si>
  <si>
    <t xml:space="preserve">Extraliga ČR</t>
  </si>
  <si>
    <t xml:space="preserve">V2.17</t>
  </si>
  <si>
    <t xml:space="preserve">MČR tělesně postižených</t>
  </si>
  <si>
    <t xml:space="preserve">V2.18</t>
  </si>
  <si>
    <t xml:space="preserve">MČR v bleskovém šachu družstev</t>
  </si>
  <si>
    <t xml:space="preserve">3.Soutěže zahraniční - mládež</t>
  </si>
  <si>
    <t xml:space="preserve">V3.1</t>
  </si>
  <si>
    <t xml:space="preserve">MS H,D 14-18, Montesilvano, Itálie</t>
  </si>
  <si>
    <t xml:space="preserve">V3.2</t>
  </si>
  <si>
    <t xml:space="preserve">MS H,D 8-12, Egypt</t>
  </si>
  <si>
    <t xml:space="preserve">V3.3</t>
  </si>
  <si>
    <t xml:space="preserve">ME H,D 8-18, Mamaia, Rumunsko</t>
  </si>
  <si>
    <t xml:space="preserve">V3.4</t>
  </si>
  <si>
    <t xml:space="preserve">MS juniorů a juniorek</t>
  </si>
  <si>
    <t xml:space="preserve">V3.5</t>
  </si>
  <si>
    <t xml:space="preserve">Olympiáda družstev, Holandsko, Eindhoven</t>
  </si>
  <si>
    <t xml:space="preserve">V3.6.</t>
  </si>
  <si>
    <t xml:space="preserve">MEU do 14 let, ČR, Kouty nad Desnou</t>
  </si>
  <si>
    <t xml:space="preserve">V3.7.</t>
  </si>
  <si>
    <t xml:space="preserve">Přípravné turnaje mládež</t>
  </si>
  <si>
    <t xml:space="preserve">4.Soutěže domácí - mládež</t>
  </si>
  <si>
    <t xml:space="preserve">V4.1</t>
  </si>
  <si>
    <t xml:space="preserve">MČR jednotlivců H,D 10-16</t>
  </si>
  <si>
    <t xml:space="preserve">V4.2</t>
  </si>
  <si>
    <t xml:space="preserve">MČR jednotlivců H,D 8</t>
  </si>
  <si>
    <t xml:space="preserve">V4.3</t>
  </si>
  <si>
    <t xml:space="preserve">M Čech jednotlivců H,D 12-16</t>
  </si>
  <si>
    <t xml:space="preserve">V4.4</t>
  </si>
  <si>
    <t xml:space="preserve">M Čech jednotlivců H,D 10</t>
  </si>
  <si>
    <t xml:space="preserve">V4.5</t>
  </si>
  <si>
    <t xml:space="preserve">MMS jednotlivců H,D 10-16</t>
  </si>
  <si>
    <t xml:space="preserve">V4.6</t>
  </si>
  <si>
    <t xml:space="preserve">MČR družstev st. žáků</t>
  </si>
  <si>
    <t xml:space="preserve">V4.7</t>
  </si>
  <si>
    <t xml:space="preserve">MČR družstev ml. žáků</t>
  </si>
  <si>
    <t xml:space="preserve">V4.8</t>
  </si>
  <si>
    <t xml:space="preserve">MČR jednotlivců H,D 10-14 v rapid šachu</t>
  </si>
  <si>
    <t xml:space="preserve">V4.10</t>
  </si>
  <si>
    <t xml:space="preserve">MČR školních družstev</t>
  </si>
  <si>
    <t xml:space="preserve">V4.13</t>
  </si>
  <si>
    <t xml:space="preserve">Ligy mládeže - poháry</t>
  </si>
  <si>
    <t xml:space="preserve">V4.14</t>
  </si>
  <si>
    <t xml:space="preserve">Dotace pro srazy Extraligy a 1. ligy mládeže</t>
  </si>
  <si>
    <t xml:space="preserve">5.Sportovní příprava</t>
  </si>
  <si>
    <t xml:space="preserve">V5.1</t>
  </si>
  <si>
    <t xml:space="preserve">Soustředění muži</t>
  </si>
  <si>
    <t xml:space="preserve">V5.2</t>
  </si>
  <si>
    <t xml:space="preserve">Soustředění ženy</t>
  </si>
  <si>
    <t xml:space="preserve">V5.3</t>
  </si>
  <si>
    <t xml:space="preserve">Soustředění mládež</t>
  </si>
  <si>
    <t xml:space="preserve">V5.5</t>
  </si>
  <si>
    <t xml:space="preserve">Soustředění scouting</t>
  </si>
  <si>
    <t xml:space="preserve">V5.6</t>
  </si>
  <si>
    <t xml:space="preserve">Turnajové granty</t>
  </si>
  <si>
    <t xml:space="preserve">6.Individuální příprava</t>
  </si>
  <si>
    <t xml:space="preserve">V6.1</t>
  </si>
  <si>
    <t xml:space="preserve">Individuální příprava do 18 let</t>
  </si>
  <si>
    <t xml:space="preserve">V6.3</t>
  </si>
  <si>
    <t xml:space="preserve">Individuální příprava muži</t>
  </si>
  <si>
    <t xml:space="preserve">V6.4</t>
  </si>
  <si>
    <t xml:space="preserve">Individuální příprava ženy</t>
  </si>
  <si>
    <t xml:space="preserve">7.Školení a vzdělávání</t>
  </si>
  <si>
    <t xml:space="preserve">V7.1</t>
  </si>
  <si>
    <t xml:space="preserve">Školení a semináře rozhodčích </t>
  </si>
  <si>
    <t xml:space="preserve">V7.2</t>
  </si>
  <si>
    <t xml:space="preserve">Školení a semináře trenérů</t>
  </si>
  <si>
    <t xml:space="preserve">V7.3</t>
  </si>
  <si>
    <t xml:space="preserve">Pískáme bez hranic</t>
  </si>
  <si>
    <t xml:space="preserve">V7.4</t>
  </si>
  <si>
    <t xml:space="preserve">Vzdělávání a kurzy</t>
  </si>
  <si>
    <t xml:space="preserve">8.Poplatky FIDE</t>
  </si>
  <si>
    <t xml:space="preserve">V8.1</t>
  </si>
  <si>
    <t xml:space="preserve">Členský poplatek FIDE - 1950 euro</t>
  </si>
  <si>
    <t xml:space="preserve">V8.2</t>
  </si>
  <si>
    <t xml:space="preserve">Poplatky za rating turnajů</t>
  </si>
  <si>
    <t xml:space="preserve">V8.4</t>
  </si>
  <si>
    <t xml:space="preserve">Poplatky za tituly</t>
  </si>
  <si>
    <t xml:space="preserve">9.Evidence, výpočet LOK</t>
  </si>
  <si>
    <t xml:space="preserve">V9.1</t>
  </si>
  <si>
    <t xml:space="preserve">Zpracovatel listiny LOK</t>
  </si>
  <si>
    <t xml:space="preserve">V9.2</t>
  </si>
  <si>
    <t xml:space="preserve">Licence Swiss manager, další SW</t>
  </si>
  <si>
    <t xml:space="preserve">V9.3</t>
  </si>
  <si>
    <t xml:space="preserve">Evidence členské základny - SW</t>
  </si>
  <si>
    <t xml:space="preserve">10.Dotace a příspěvky na sportovní činnost</t>
  </si>
  <si>
    <t xml:space="preserve">V10.1</t>
  </si>
  <si>
    <t xml:space="preserve">Krajská tréninková centra mládeže</t>
  </si>
  <si>
    <t xml:space="preserve">V10.2</t>
  </si>
  <si>
    <t xml:space="preserve">Korespondenční šach</t>
  </si>
  <si>
    <t xml:space="preserve">V10.3</t>
  </si>
  <si>
    <t xml:space="preserve">Kompoziční šach</t>
  </si>
  <si>
    <t xml:space="preserve">V10.5</t>
  </si>
  <si>
    <t xml:space="preserve">KŠS krajské členské příspěvky</t>
  </si>
  <si>
    <t xml:space="preserve">V10.7</t>
  </si>
  <si>
    <t xml:space="preserve">Podpora šachových kroužků</t>
  </si>
  <si>
    <t xml:space="preserve">V10.8</t>
  </si>
  <si>
    <t xml:space="preserve">Organizace sportu v KŠS</t>
  </si>
  <si>
    <t xml:space="preserve">V10.9</t>
  </si>
  <si>
    <t xml:space="preserve">Projekt šachy do škol</t>
  </si>
  <si>
    <t xml:space="preserve">V10.11</t>
  </si>
  <si>
    <t xml:space="preserve">Motivační smlouvy s talenty</t>
  </si>
  <si>
    <t xml:space="preserve">11.Metodické materiály - výroba</t>
  </si>
  <si>
    <t xml:space="preserve">V11.1</t>
  </si>
  <si>
    <t xml:space="preserve">Metodické materiály TMK</t>
  </si>
  <si>
    <t xml:space="preserve">V11.2</t>
  </si>
  <si>
    <t xml:space="preserve">Licence výukového programu </t>
  </si>
  <si>
    <t xml:space="preserve">12.Propagace</t>
  </si>
  <si>
    <t xml:space="preserve">V12.1</t>
  </si>
  <si>
    <t xml:space="preserve">Pořad V šachu</t>
  </si>
  <si>
    <t xml:space="preserve">V12.2</t>
  </si>
  <si>
    <t xml:space="preserve">Web svazu </t>
  </si>
  <si>
    <t xml:space="preserve">V12.3</t>
  </si>
  <si>
    <t xml:space="preserve">Online přenosy</t>
  </si>
  <si>
    <t xml:space="preserve">V12.4</t>
  </si>
  <si>
    <t xml:space="preserve">Grantové řízení</t>
  </si>
  <si>
    <t xml:space="preserve">V12.5</t>
  </si>
  <si>
    <t xml:space="preserve">Presentace šachu na veřejnosti</t>
  </si>
  <si>
    <t xml:space="preserve">V12.6</t>
  </si>
  <si>
    <t xml:space="preserve">Časopis COACH</t>
  </si>
  <si>
    <t xml:space="preserve">V12.7</t>
  </si>
  <si>
    <t xml:space="preserve">PR výdaje</t>
  </si>
  <si>
    <t xml:space="preserve">V12.8</t>
  </si>
  <si>
    <t xml:space="preserve">Ženský šach</t>
  </si>
  <si>
    <t xml:space="preserve">V12.9</t>
  </si>
  <si>
    <t xml:space="preserve">Rok šachu žen</t>
  </si>
  <si>
    <t xml:space="preserve">V12.10</t>
  </si>
  <si>
    <t xml:space="preserve">Reprezentační soupravy</t>
  </si>
  <si>
    <t xml:space="preserve">13.Antidoping</t>
  </si>
  <si>
    <t xml:space="preserve">14.Mzdové náklady zaměstnanců</t>
  </si>
  <si>
    <t xml:space="preserve">V14.1</t>
  </si>
  <si>
    <t xml:space="preserve">Mzdy hrubé</t>
  </si>
  <si>
    <t xml:space="preserve">V14.2</t>
  </si>
  <si>
    <t xml:space="preserve">Sociální pojištění, 25% mzdy</t>
  </si>
  <si>
    <t xml:space="preserve">V14.3</t>
  </si>
  <si>
    <t xml:space="preserve">Zdravotní pojištění 9%</t>
  </si>
  <si>
    <t xml:space="preserve">V14.4</t>
  </si>
  <si>
    <t xml:space="preserve">Úrazové pojištění 0,42%</t>
  </si>
  <si>
    <t xml:space="preserve">V14.5</t>
  </si>
  <si>
    <t xml:space="preserve">Penzijní připojištění</t>
  </si>
  <si>
    <t xml:space="preserve">V14.6</t>
  </si>
  <si>
    <t xml:space="preserve">Sociální náklady - stravenky</t>
  </si>
  <si>
    <t xml:space="preserve">15.Odměny funkcionářů a externích spolupracovníků</t>
  </si>
  <si>
    <t xml:space="preserve">V15.1</t>
  </si>
  <si>
    <t xml:space="preserve">Pracovní činnost členů VV </t>
  </si>
  <si>
    <t xml:space="preserve">V15.2</t>
  </si>
  <si>
    <t xml:space="preserve">Odměny vedoucí soutěží dospělých</t>
  </si>
  <si>
    <t xml:space="preserve">V15.3</t>
  </si>
  <si>
    <t xml:space="preserve">Trenéři reprezentace mládeže</t>
  </si>
  <si>
    <t xml:space="preserve">V15.4</t>
  </si>
  <si>
    <t xml:space="preserve">Odměny vedoucí soutěží mládeže</t>
  </si>
  <si>
    <t xml:space="preserve">V15.5</t>
  </si>
  <si>
    <t xml:space="preserve">Odměny trenérů reprezentace</t>
  </si>
  <si>
    <t xml:space="preserve">V15.6</t>
  </si>
  <si>
    <t xml:space="preserve">Právní poradenství</t>
  </si>
  <si>
    <t xml:space="preserve">V15.7</t>
  </si>
  <si>
    <t xml:space="preserve">Odměny manažerů TK + KRÚ</t>
  </si>
  <si>
    <t xml:space="preserve">V15.8</t>
  </si>
  <si>
    <t xml:space="preserve">Smlouvy s reprezentanty</t>
  </si>
  <si>
    <t xml:space="preserve">V15.9</t>
  </si>
  <si>
    <t xml:space="preserve">Odměna delegát FIDE</t>
  </si>
  <si>
    <t xml:space="preserve">V15.10</t>
  </si>
  <si>
    <t xml:space="preserve">Odměna administrativní práce komisí </t>
  </si>
  <si>
    <t xml:space="preserve">V15.11</t>
  </si>
  <si>
    <t xml:space="preserve">Odměna administrtivní práce RK</t>
  </si>
  <si>
    <t xml:space="preserve">16.Cestovné, stravné, pobytové náklady</t>
  </si>
  <si>
    <t xml:space="preserve">V16.1</t>
  </si>
  <si>
    <t xml:space="preserve">Zaměstnanci a externí pracovníci svazu</t>
  </si>
  <si>
    <t xml:space="preserve">V16.2</t>
  </si>
  <si>
    <t xml:space="preserve">Konference</t>
  </si>
  <si>
    <t xml:space="preserve">V16.3</t>
  </si>
  <si>
    <t xml:space="preserve">VV</t>
  </si>
  <si>
    <t xml:space="preserve">V16.4</t>
  </si>
  <si>
    <t xml:space="preserve">STK</t>
  </si>
  <si>
    <t xml:space="preserve">V16.5</t>
  </si>
  <si>
    <t xml:space="preserve">KRÚ</t>
  </si>
  <si>
    <t xml:space="preserve">V16.6</t>
  </si>
  <si>
    <t xml:space="preserve">KM</t>
  </si>
  <si>
    <t xml:space="preserve">V16.7</t>
  </si>
  <si>
    <t xml:space="preserve">KR</t>
  </si>
  <si>
    <t xml:space="preserve">V16.8</t>
  </si>
  <si>
    <t xml:space="preserve">TK</t>
  </si>
  <si>
    <t xml:space="preserve">V16.9</t>
  </si>
  <si>
    <t xml:space="preserve">KMK</t>
  </si>
  <si>
    <t xml:space="preserve">V16.10</t>
  </si>
  <si>
    <t xml:space="preserve">Revizní komise</t>
  </si>
  <si>
    <t xml:space="preserve">V16.11</t>
  </si>
  <si>
    <t xml:space="preserve">Delegát FIDE</t>
  </si>
  <si>
    <t xml:space="preserve">17.Sekretariát</t>
  </si>
  <si>
    <t xml:space="preserve">V17.1</t>
  </si>
  <si>
    <t xml:space="preserve">Nájem a služby ČUS</t>
  </si>
  <si>
    <t xml:space="preserve">V17.2</t>
  </si>
  <si>
    <t xml:space="preserve">Účetnictví - licence SW</t>
  </si>
  <si>
    <t xml:space="preserve">V17.3</t>
  </si>
  <si>
    <t xml:space="preserve">Poštovné a balné</t>
  </si>
  <si>
    <t xml:space="preserve">V17.4</t>
  </si>
  <si>
    <t xml:space="preserve">Telefony</t>
  </si>
  <si>
    <t xml:space="preserve">V17.5</t>
  </si>
  <si>
    <t xml:space="preserve">Bankovní poplatky</t>
  </si>
  <si>
    <t xml:space="preserve">V17.6</t>
  </si>
  <si>
    <t xml:space="preserve">Nákup DHM</t>
  </si>
  <si>
    <t xml:space="preserve">V17.7</t>
  </si>
  <si>
    <t xml:space="preserve">Pojištění majetku a zodpovědnosti</t>
  </si>
  <si>
    <t xml:space="preserve">V17.8</t>
  </si>
  <si>
    <t xml:space="preserve">Oprava materiálu</t>
  </si>
  <si>
    <t xml:space="preserve">V17.9</t>
  </si>
  <si>
    <t xml:space="preserve">Spotřební materiál</t>
  </si>
  <si>
    <t xml:space="preserve">V17.10</t>
  </si>
  <si>
    <t xml:space="preserve">Reprefond</t>
  </si>
  <si>
    <t xml:space="preserve">V17.11</t>
  </si>
  <si>
    <t xml:space="preserve">Šachová literatura a SW</t>
  </si>
  <si>
    <t xml:space="preserve">V17.13</t>
  </si>
  <si>
    <t xml:space="preserve">Ostatní</t>
  </si>
  <si>
    <t xml:space="preserve">V17.14</t>
  </si>
  <si>
    <t xml:space="preserve">Rezerva</t>
  </si>
  <si>
    <t xml:space="preserve">V17.15</t>
  </si>
  <si>
    <t xml:space="preserve">Rezerva, odměny za úspěch</t>
  </si>
  <si>
    <t xml:space="preserve">Celkem</t>
  </si>
  <si>
    <t xml:space="preserve">Hospodářský výsledek</t>
  </si>
  <si>
    <t xml:space="preserve">Změna v položkách k hospodaření předkládanému na VV ŠSČR č.176.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</si>
</sst>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&quot; Kč&quot;"/>
    <numFmt numFmtId="166" formatCode="#,##0"/>
    <numFmt numFmtId="167" formatCode="#,##0\ [$Kč-405];\-#,##0\ [$Kč-405]"/>
    <numFmt numFmtId="168" formatCode="#,###\ [$Kč-405];[RED]\-#,###\ [$Kč-405]"/>
    <numFmt numFmtId="169" formatCode="#,##0\ [$Kč-405];[RED]\-#,##0\ [$Kč-405]"/>
    <numFmt numFmtId="170" formatCode="#,##0&quot; Kč&quot;;[RED]\-#,##0&quot; Kč&quot;"/>
  </numFmts>
  <fonts count="1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 val="true"/>
      <sz val="11"/>
      <name val="Arial"/>
      <family val="2"/>
      <charset val="238"/>
    </font>
    <font>
      <sz val="11"/>
      <name val="Arial"/>
      <family val="2"/>
      <charset val="238"/>
    </font>
    <font>
      <b val="true"/>
      <sz val="11"/>
      <color rgb="FF000000"/>
      <name val="Arial"/>
      <family val="2"/>
      <charset val="238"/>
    </font>
    <font>
      <b val="true"/>
      <sz val="11"/>
      <color rgb="FF000000"/>
      <name val="Calibri"/>
      <family val="2"/>
      <charset val="238"/>
    </font>
    <font>
      <sz val="9"/>
      <color rgb="FF000000"/>
      <name val="Tahom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CC99FF"/>
        <bgColor rgb="FF9999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4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1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1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8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8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4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1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1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4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6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6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6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16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4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8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8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8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7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6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6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13" borderId="16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7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1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4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8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8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8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4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 % – Zvýraznění1" xfId="20"/>
    <cellStyle name="20 % – Zvýraznění2" xfId="21"/>
    <cellStyle name="20 % – Zvýraznění3" xfId="22"/>
    <cellStyle name="20 % – Zvýraznění4" xfId="23"/>
    <cellStyle name="20 % – Zvýraznění5" xfId="24"/>
    <cellStyle name="20 % – Zvýraznění6" xfId="25"/>
    <cellStyle name="40 % – Zvýraznění1" xfId="26"/>
    <cellStyle name="40 % – Zvýraznění2" xfId="27"/>
    <cellStyle name="40 % – Zvýraznění3" xfId="28"/>
    <cellStyle name="40 % – Zvýraznění4" xfId="29"/>
    <cellStyle name="40 % – Zvýraznění5" xfId="30"/>
    <cellStyle name="40 % – Zvýraznění6" xfId="31"/>
    <cellStyle name="60 % – Zvýraznění1" xfId="32"/>
    <cellStyle name="60 % – Zvýraznění2" xfId="33"/>
    <cellStyle name="60 % – Zvýraznění3" xfId="34"/>
    <cellStyle name="60 % – Zvýraznění4" xfId="35"/>
    <cellStyle name="60 % – Zvýraznění5" xfId="36"/>
    <cellStyle name="60 % – Zvýraznění6" xfId="37"/>
    <cellStyle name="Normální 2" xfId="38"/>
    <cellStyle name="normální 4" xfId="3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I982"/>
  <sheetViews>
    <sheetView showFormulas="false" showGridLines="true" showRowColHeaders="true" showZeros="true" rightToLeft="false" tabSelected="true" showOutlineSymbols="true" defaultGridColor="true" view="normal" topLeftCell="A151" colorId="64" zoomScale="65" zoomScaleNormal="65" zoomScalePageLayoutView="100" workbookViewId="0">
      <pane xSplit="2" ySplit="0" topLeftCell="C151" activePane="topRight" state="frozen"/>
      <selection pane="topLeft" activeCell="A151" activeCellId="0" sqref="A151"/>
      <selection pane="topRight" activeCell="E174" activeCellId="0" sqref="E174"/>
    </sheetView>
  </sheetViews>
  <sheetFormatPr defaultColWidth="8.72265625" defaultRowHeight="13.8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2" width="8.86"/>
    <col collapsed="false" customWidth="true" hidden="false" outlineLevel="0" max="3" min="3" style="2" width="44.42"/>
    <col collapsed="false" customWidth="true" hidden="false" outlineLevel="0" max="4" min="4" style="3" width="22.43"/>
    <col collapsed="false" customWidth="true" hidden="false" outlineLevel="0" max="6" min="5" style="4" width="19.42"/>
    <col collapsed="false" customWidth="true" hidden="false" outlineLevel="0" max="7" min="7" style="2" width="9.14"/>
    <col collapsed="false" customWidth="true" hidden="false" outlineLevel="0" max="8" min="8" style="2" width="15"/>
    <col collapsed="false" customWidth="true" hidden="false" outlineLevel="0" max="229" min="9" style="2" width="9.14"/>
    <col collapsed="false" customWidth="true" hidden="false" outlineLevel="0" max="1019" min="1017" style="0" width="11.57"/>
    <col collapsed="false" customWidth="true" hidden="false" outlineLevel="0" max="1023" min="1021" style="0" width="11.57"/>
  </cols>
  <sheetData>
    <row r="1" customFormat="false" ht="15.75" hidden="false" customHeight="true" outlineLevel="0" collapsed="false"/>
    <row r="2" customFormat="false" ht="13.8" hidden="false" customHeight="false" outlineLevel="0" collapsed="false">
      <c r="A2" s="5" t="s">
        <v>0</v>
      </c>
      <c r="B2" s="5"/>
      <c r="C2" s="6"/>
    </row>
    <row r="3" customFormat="false" ht="13.8" hidden="false" customHeight="false" outlineLevel="0" collapsed="false">
      <c r="A3" s="5"/>
      <c r="B3" s="5"/>
      <c r="C3" s="6"/>
    </row>
    <row r="4" customFormat="false" ht="13.8" hidden="false" customHeight="false" outlineLevel="0" collapsed="false">
      <c r="A4" s="7" t="s">
        <v>1</v>
      </c>
      <c r="B4" s="8"/>
      <c r="C4" s="9"/>
      <c r="D4" s="10" t="n">
        <v>2023</v>
      </c>
      <c r="E4" s="11" t="n">
        <v>2023</v>
      </c>
      <c r="F4" s="11" t="n">
        <v>2023</v>
      </c>
    </row>
    <row r="5" customFormat="false" ht="40.15" hidden="false" customHeight="true" outlineLevel="0" collapsed="false">
      <c r="A5" s="12" t="s">
        <v>2</v>
      </c>
      <c r="B5" s="13"/>
      <c r="C5" s="14" t="s">
        <v>3</v>
      </c>
      <c r="D5" s="15" t="s">
        <v>4</v>
      </c>
      <c r="E5" s="16" t="s">
        <v>5</v>
      </c>
      <c r="F5" s="16" t="s">
        <v>6</v>
      </c>
    </row>
    <row r="6" customFormat="false" ht="13.8" hidden="false" customHeight="false" outlineLevel="0" collapsed="false">
      <c r="A6" s="17" t="s">
        <v>7</v>
      </c>
      <c r="B6" s="18"/>
      <c r="C6" s="19"/>
      <c r="D6" s="20" t="n">
        <f aca="false">SUM(D7:D8)</f>
        <v>2710000</v>
      </c>
      <c r="E6" s="21" t="n">
        <f aca="false">SUM(E7:E8)</f>
        <v>2896394</v>
      </c>
      <c r="F6" s="21" t="n">
        <f aca="false">SUM(F7:F8)</f>
        <v>2896394</v>
      </c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</row>
    <row r="7" customFormat="false" ht="13.8" hidden="false" customHeight="false" outlineLevel="0" collapsed="false">
      <c r="A7" s="23"/>
      <c r="B7" s="24" t="s">
        <v>8</v>
      </c>
      <c r="C7" s="25" t="s">
        <v>9</v>
      </c>
      <c r="D7" s="26" t="n">
        <v>1410000</v>
      </c>
      <c r="E7" s="27" t="n">
        <v>1474794</v>
      </c>
      <c r="F7" s="27" t="n">
        <v>1474794</v>
      </c>
    </row>
    <row r="8" customFormat="false" ht="13.8" hidden="false" customHeight="false" outlineLevel="0" collapsed="false">
      <c r="A8" s="23"/>
      <c r="B8" s="24" t="s">
        <v>10</v>
      </c>
      <c r="C8" s="25" t="s">
        <v>11</v>
      </c>
      <c r="D8" s="26" t="n">
        <v>1300000</v>
      </c>
      <c r="E8" s="27" t="n">
        <v>1421600</v>
      </c>
      <c r="F8" s="27" t="n">
        <v>1421600</v>
      </c>
    </row>
    <row r="9" s="22" customFormat="true" ht="13.8" hidden="false" customHeight="false" outlineLevel="0" collapsed="false">
      <c r="A9" s="28" t="s">
        <v>12</v>
      </c>
      <c r="B9" s="29"/>
      <c r="C9" s="30"/>
      <c r="D9" s="31" t="n">
        <f aca="false">SUM(D10:D12)</f>
        <v>14000000</v>
      </c>
      <c r="E9" s="32" t="n">
        <f aca="false">SUM(E10:E12)</f>
        <v>14508970</v>
      </c>
      <c r="F9" s="32" t="n">
        <f aca="false">SUM(F10:F12)</f>
        <v>14508970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customFormat="false" ht="13.8" hidden="false" customHeight="false" outlineLevel="0" collapsed="false">
      <c r="A10" s="23"/>
      <c r="B10" s="24" t="s">
        <v>13</v>
      </c>
      <c r="C10" s="25" t="s">
        <v>14</v>
      </c>
      <c r="D10" s="33"/>
      <c r="E10" s="34" t="n">
        <v>9400601</v>
      </c>
      <c r="F10" s="34" t="n">
        <v>9400601</v>
      </c>
    </row>
    <row r="11" customFormat="false" ht="13.8" hidden="false" customHeight="false" outlineLevel="0" collapsed="false">
      <c r="A11" s="23"/>
      <c r="B11" s="24" t="s">
        <v>15</v>
      </c>
      <c r="C11" s="25" t="s">
        <v>16</v>
      </c>
      <c r="D11" s="35"/>
      <c r="E11" s="36" t="n">
        <v>2845261</v>
      </c>
      <c r="F11" s="36" t="n">
        <v>2845261</v>
      </c>
    </row>
    <row r="12" customFormat="false" ht="15.75" hidden="false" customHeight="true" outlineLevel="0" collapsed="false">
      <c r="A12" s="23"/>
      <c r="B12" s="24" t="s">
        <v>17</v>
      </c>
      <c r="C12" s="25" t="s">
        <v>18</v>
      </c>
      <c r="D12" s="33" t="n">
        <v>14000000</v>
      </c>
      <c r="E12" s="34" t="n">
        <v>2263108</v>
      </c>
      <c r="F12" s="34" t="n">
        <v>2263108</v>
      </c>
    </row>
    <row r="13" s="22" customFormat="true" ht="13.8" hidden="false" customHeight="false" outlineLevel="0" collapsed="false">
      <c r="A13" s="28" t="s">
        <v>19</v>
      </c>
      <c r="B13" s="37"/>
      <c r="C13" s="30"/>
      <c r="D13" s="20" t="n">
        <f aca="false">SUM(D14:D26)</f>
        <v>1593000</v>
      </c>
      <c r="E13" s="21" t="n">
        <f aca="false">SUM(E14:E26)</f>
        <v>1870243.91</v>
      </c>
      <c r="F13" s="21" t="n">
        <f aca="false">SUM(F14:F26)</f>
        <v>1871944.91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customFormat="false" ht="13.8" hidden="false" customHeight="false" outlineLevel="0" collapsed="false">
      <c r="A14" s="23"/>
      <c r="B14" s="24" t="s">
        <v>20</v>
      </c>
      <c r="C14" s="25" t="s">
        <v>21</v>
      </c>
      <c r="D14" s="38" t="n">
        <v>410000</v>
      </c>
      <c r="E14" s="39" t="n">
        <v>480693.4</v>
      </c>
      <c r="F14" s="39" t="n">
        <v>480693.4</v>
      </c>
    </row>
    <row r="15" customFormat="false" ht="13.8" hidden="false" customHeight="false" outlineLevel="0" collapsed="false">
      <c r="A15" s="23"/>
      <c r="B15" s="24" t="s">
        <v>22</v>
      </c>
      <c r="C15" s="25" t="s">
        <v>23</v>
      </c>
      <c r="D15" s="40" t="n">
        <v>70000</v>
      </c>
      <c r="E15" s="41" t="n">
        <v>52797.44</v>
      </c>
      <c r="F15" s="41" t="n">
        <v>52797.44</v>
      </c>
    </row>
    <row r="16" customFormat="false" ht="13.8" hidden="false" customHeight="false" outlineLevel="0" collapsed="false">
      <c r="A16" s="23"/>
      <c r="B16" s="24" t="s">
        <v>24</v>
      </c>
      <c r="C16" s="25" t="s">
        <v>25</v>
      </c>
      <c r="D16" s="38" t="n">
        <v>490000</v>
      </c>
      <c r="E16" s="39" t="n">
        <v>519820</v>
      </c>
      <c r="F16" s="39" t="n">
        <v>519820</v>
      </c>
    </row>
    <row r="17" customFormat="false" ht="13.8" hidden="false" customHeight="false" outlineLevel="0" collapsed="false">
      <c r="A17" s="23"/>
      <c r="B17" s="24" t="s">
        <v>26</v>
      </c>
      <c r="C17" s="25" t="s">
        <v>27</v>
      </c>
      <c r="D17" s="38" t="n">
        <v>190000</v>
      </c>
      <c r="E17" s="42" t="n">
        <v>188000</v>
      </c>
      <c r="F17" s="42" t="n">
        <v>188000</v>
      </c>
    </row>
    <row r="18" customFormat="false" ht="13.8" hidden="false" customHeight="false" outlineLevel="0" collapsed="false">
      <c r="A18" s="23"/>
      <c r="B18" s="24" t="s">
        <v>28</v>
      </c>
      <c r="C18" s="25" t="s">
        <v>29</v>
      </c>
      <c r="D18" s="38" t="n">
        <v>58000</v>
      </c>
      <c r="E18" s="43" t="n">
        <v>57600</v>
      </c>
      <c r="F18" s="43" t="n">
        <v>57600</v>
      </c>
    </row>
    <row r="19" customFormat="false" ht="13.8" hidden="false" customHeight="false" outlineLevel="0" collapsed="false">
      <c r="A19" s="23"/>
      <c r="B19" s="24" t="s">
        <v>30</v>
      </c>
      <c r="C19" s="25" t="s">
        <v>31</v>
      </c>
      <c r="D19" s="44" t="n">
        <v>70000</v>
      </c>
      <c r="E19" s="42" t="n">
        <f aca="false">74800+1850</f>
        <v>76650</v>
      </c>
      <c r="F19" s="45" t="n">
        <f aca="false">74800+1850+200</f>
        <v>76850</v>
      </c>
    </row>
    <row r="20" customFormat="false" ht="13.8" hidden="false" customHeight="false" outlineLevel="0" collapsed="false">
      <c r="A20" s="23"/>
      <c r="B20" s="24" t="s">
        <v>32</v>
      </c>
      <c r="C20" s="25" t="s">
        <v>33</v>
      </c>
      <c r="D20" s="46" t="n">
        <v>0</v>
      </c>
      <c r="E20" s="42" t="n">
        <v>0</v>
      </c>
      <c r="F20" s="42" t="n">
        <v>0</v>
      </c>
    </row>
    <row r="21" customFormat="false" ht="13.8" hidden="false" customHeight="false" outlineLevel="0" collapsed="false">
      <c r="A21" s="23"/>
      <c r="B21" s="24" t="s">
        <v>34</v>
      </c>
      <c r="C21" s="25" t="s">
        <v>35</v>
      </c>
      <c r="D21" s="38" t="n">
        <v>80000</v>
      </c>
      <c r="E21" s="39" t="n">
        <v>93761.5</v>
      </c>
      <c r="F21" s="39" t="n">
        <v>93761.5</v>
      </c>
    </row>
    <row r="22" customFormat="false" ht="13.8" hidden="false" customHeight="false" outlineLevel="0" collapsed="false">
      <c r="A22" s="23"/>
      <c r="B22" s="24" t="s">
        <v>36</v>
      </c>
      <c r="C22" s="25" t="s">
        <v>37</v>
      </c>
      <c r="D22" s="38" t="n">
        <v>75000</v>
      </c>
      <c r="E22" s="39" t="n">
        <v>76324</v>
      </c>
      <c r="F22" s="39" t="n">
        <v>76324</v>
      </c>
    </row>
    <row r="23" customFormat="false" ht="13.8" hidden="false" customHeight="false" outlineLevel="0" collapsed="false">
      <c r="A23" s="23"/>
      <c r="B23" s="24" t="s">
        <v>38</v>
      </c>
      <c r="C23" s="25" t="s">
        <v>39</v>
      </c>
      <c r="D23" s="38" t="n">
        <v>80000</v>
      </c>
      <c r="E23" s="39" t="n">
        <v>119679</v>
      </c>
      <c r="F23" s="39" t="n">
        <v>119679</v>
      </c>
    </row>
    <row r="24" customFormat="false" ht="13.8" hidden="false" customHeight="false" outlineLevel="0" collapsed="false">
      <c r="A24" s="23"/>
      <c r="B24" s="24" t="s">
        <v>40</v>
      </c>
      <c r="C24" s="25" t="s">
        <v>41</v>
      </c>
      <c r="D24" s="47" t="n">
        <v>15000</v>
      </c>
      <c r="E24" s="48" t="n">
        <v>19200</v>
      </c>
      <c r="F24" s="49" t="n">
        <f aca="false">19200+1501</f>
        <v>20701</v>
      </c>
    </row>
    <row r="25" customFormat="false" ht="13.8" hidden="false" customHeight="false" outlineLevel="0" collapsed="false">
      <c r="A25" s="23"/>
      <c r="B25" s="24" t="s">
        <v>42</v>
      </c>
      <c r="C25" s="25" t="s">
        <v>43</v>
      </c>
      <c r="D25" s="38" t="n">
        <v>50000</v>
      </c>
      <c r="E25" s="39" t="n">
        <v>182516.57</v>
      </c>
      <c r="F25" s="39" t="n">
        <v>182516.57</v>
      </c>
    </row>
    <row r="26" customFormat="false" ht="13.8" hidden="false" customHeight="false" outlineLevel="0" collapsed="false">
      <c r="A26" s="23"/>
      <c r="B26" s="24" t="s">
        <v>44</v>
      </c>
      <c r="C26" s="25" t="s">
        <v>45</v>
      </c>
      <c r="D26" s="38" t="n">
        <v>5000</v>
      </c>
      <c r="E26" s="39" t="n">
        <v>3202</v>
      </c>
      <c r="F26" s="39" t="n">
        <v>3202</v>
      </c>
    </row>
    <row r="27" customFormat="false" ht="13.8" hidden="false" customHeight="false" outlineLevel="0" collapsed="false">
      <c r="A27" s="28" t="s">
        <v>46</v>
      </c>
      <c r="B27" s="29"/>
      <c r="C27" s="30"/>
      <c r="D27" s="31" t="n">
        <f aca="false">SUM(D28:D31)</f>
        <v>1010000</v>
      </c>
      <c r="E27" s="32" t="n">
        <f aca="false">SUM(E28:E31)</f>
        <v>1339130.06</v>
      </c>
      <c r="F27" s="32" t="n">
        <f aca="false">SUM(F28:F31)</f>
        <v>1339340.06</v>
      </c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</row>
    <row r="28" customFormat="false" ht="13.8" hidden="false" customHeight="false" outlineLevel="0" collapsed="false">
      <c r="A28" s="23"/>
      <c r="B28" s="24" t="s">
        <v>47</v>
      </c>
      <c r="C28" s="25" t="s">
        <v>48</v>
      </c>
      <c r="D28" s="47" t="n">
        <v>80000</v>
      </c>
      <c r="E28" s="48" t="n">
        <v>43936.62</v>
      </c>
      <c r="F28" s="48" t="n">
        <v>43936.62</v>
      </c>
    </row>
    <row r="29" customFormat="false" ht="13.8" hidden="false" customHeight="false" outlineLevel="0" collapsed="false">
      <c r="A29" s="23"/>
      <c r="B29" s="24" t="s">
        <v>49</v>
      </c>
      <c r="C29" s="25" t="s">
        <v>50</v>
      </c>
      <c r="D29" s="35" t="n">
        <v>160000</v>
      </c>
      <c r="E29" s="36" t="n">
        <v>201744.49</v>
      </c>
      <c r="F29" s="50" t="n">
        <f aca="false">201744.49+210</f>
        <v>201954.49</v>
      </c>
    </row>
    <row r="30" customFormat="false" ht="13.8" hidden="false" customHeight="false" outlineLevel="0" collapsed="false">
      <c r="A30" s="23"/>
      <c r="B30" s="24" t="s">
        <v>51</v>
      </c>
      <c r="C30" s="25" t="s">
        <v>52</v>
      </c>
      <c r="D30" s="35" t="n">
        <v>750000</v>
      </c>
      <c r="E30" s="36" t="n">
        <v>1074443.92</v>
      </c>
      <c r="F30" s="36" t="n">
        <v>1074443.92</v>
      </c>
    </row>
    <row r="31" customFormat="false" ht="15" hidden="false" customHeight="true" outlineLevel="0" collapsed="false">
      <c r="A31" s="23"/>
      <c r="B31" s="24" t="s">
        <v>53</v>
      </c>
      <c r="C31" s="25" t="s">
        <v>54</v>
      </c>
      <c r="D31" s="35" t="n">
        <v>20000</v>
      </c>
      <c r="E31" s="36" t="n">
        <v>19005.03</v>
      </c>
      <c r="F31" s="36" t="n">
        <v>19005.03</v>
      </c>
    </row>
    <row r="32" customFormat="false" ht="13.8" hidden="false" customHeight="false" outlineLevel="0" collapsed="false">
      <c r="A32" s="28" t="s">
        <v>55</v>
      </c>
      <c r="B32" s="37"/>
      <c r="C32" s="30"/>
      <c r="D32" s="31" t="n">
        <f aca="false">SUM(D33:D34)</f>
        <v>190000</v>
      </c>
      <c r="E32" s="32" t="n">
        <f aca="false">SUM(E33:E34)</f>
        <v>57817</v>
      </c>
      <c r="F32" s="32" t="n">
        <f aca="false">SUM(F33:F34)</f>
        <v>57817</v>
      </c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</row>
    <row r="33" s="54" customFormat="true" ht="13.8" hidden="false" customHeight="false" outlineLevel="0" collapsed="false">
      <c r="A33" s="51"/>
      <c r="B33" s="52" t="s">
        <v>56</v>
      </c>
      <c r="C33" s="53" t="s">
        <v>57</v>
      </c>
      <c r="D33" s="35" t="n">
        <v>100000</v>
      </c>
      <c r="E33" s="36" t="n">
        <v>51250</v>
      </c>
      <c r="F33" s="36" t="n">
        <v>51250</v>
      </c>
    </row>
    <row r="34" customFormat="false" ht="13.8" hidden="false" customHeight="false" outlineLevel="0" collapsed="false">
      <c r="A34" s="55"/>
      <c r="B34" s="24" t="s">
        <v>58</v>
      </c>
      <c r="C34" s="56" t="s">
        <v>59</v>
      </c>
      <c r="D34" s="48" t="n">
        <v>90000</v>
      </c>
      <c r="E34" s="48" t="n">
        <v>6567</v>
      </c>
      <c r="F34" s="48" t="n">
        <v>6567</v>
      </c>
    </row>
    <row r="35" customFormat="false" ht="13.8" hidden="false" customHeight="false" outlineLevel="0" collapsed="false">
      <c r="A35" s="57" t="s">
        <v>60</v>
      </c>
      <c r="B35" s="58"/>
      <c r="C35" s="59"/>
      <c r="D35" s="60" t="n">
        <f aca="false">D6+D9+D13+D27+D32</f>
        <v>19503000</v>
      </c>
      <c r="E35" s="61" t="n">
        <f aca="false">E6+E9+E13+E27+E32</f>
        <v>20672554.97</v>
      </c>
      <c r="F35" s="61" t="n">
        <f aca="false">F6+F9+F13+F27+F32</f>
        <v>20674465.97</v>
      </c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</row>
    <row r="36" s="64" customFormat="true" ht="15.75" hidden="false" customHeight="true" outlineLevel="0" collapsed="false">
      <c r="A36" s="63"/>
      <c r="C36" s="6"/>
      <c r="D36" s="65"/>
      <c r="E36" s="66"/>
      <c r="F36" s="66"/>
    </row>
    <row r="37" customFormat="false" ht="13.8" hidden="false" customHeight="false" outlineLevel="0" collapsed="false">
      <c r="A37" s="7" t="s">
        <v>61</v>
      </c>
      <c r="B37" s="8"/>
      <c r="C37" s="9"/>
      <c r="D37" s="10" t="n">
        <v>2023</v>
      </c>
      <c r="E37" s="11" t="n">
        <v>2023</v>
      </c>
      <c r="F37" s="11" t="n">
        <v>2023</v>
      </c>
    </row>
    <row r="38" customFormat="false" ht="41.3" hidden="false" customHeight="true" outlineLevel="0" collapsed="false">
      <c r="A38" s="12" t="s">
        <v>2</v>
      </c>
      <c r="B38" s="13"/>
      <c r="C38" s="14" t="s">
        <v>3</v>
      </c>
      <c r="D38" s="15" t="s">
        <v>4</v>
      </c>
      <c r="E38" s="16" t="s">
        <v>5</v>
      </c>
      <c r="F38" s="16" t="s">
        <v>6</v>
      </c>
    </row>
    <row r="39" customFormat="false" ht="13.8" hidden="false" customHeight="false" outlineLevel="0" collapsed="false">
      <c r="A39" s="67" t="s">
        <v>62</v>
      </c>
      <c r="B39" s="68"/>
      <c r="C39" s="69"/>
      <c r="D39" s="70" t="n">
        <f aca="false">SUM(D40:D50)</f>
        <v>2188450</v>
      </c>
      <c r="E39" s="71" t="n">
        <f aca="false">SUM(E40:E50)</f>
        <v>1903387.65</v>
      </c>
      <c r="F39" s="71" t="n">
        <f aca="false">SUM(F40:F50)</f>
        <v>1938088.83</v>
      </c>
    </row>
    <row r="40" customFormat="false" ht="13.8" hidden="false" customHeight="false" outlineLevel="0" collapsed="false">
      <c r="A40" s="72"/>
      <c r="B40" s="24" t="s">
        <v>63</v>
      </c>
      <c r="C40" s="73" t="s">
        <v>64</v>
      </c>
      <c r="D40" s="74" t="n">
        <f aca="false">842750-65000</f>
        <v>777750</v>
      </c>
      <c r="E40" s="75" t="n">
        <v>699785.37</v>
      </c>
      <c r="F40" s="75" t="n">
        <v>699785.37</v>
      </c>
    </row>
    <row r="41" customFormat="false" ht="13.8" hidden="false" customHeight="false" outlineLevel="0" collapsed="false">
      <c r="A41" s="72"/>
      <c r="B41" s="24" t="s">
        <v>65</v>
      </c>
      <c r="C41" s="73" t="s">
        <v>66</v>
      </c>
      <c r="D41" s="74" t="n">
        <v>542750</v>
      </c>
      <c r="E41" s="75" t="n">
        <v>495614.92</v>
      </c>
      <c r="F41" s="75" t="n">
        <v>495614.92</v>
      </c>
    </row>
    <row r="42" customFormat="false" ht="13.8" hidden="false" customHeight="false" outlineLevel="0" collapsed="false">
      <c r="A42" s="72"/>
      <c r="B42" s="24" t="s">
        <v>67</v>
      </c>
      <c r="C42" s="73" t="s">
        <v>68</v>
      </c>
      <c r="D42" s="74" t="n">
        <v>118000</v>
      </c>
      <c r="E42" s="75" t="n">
        <v>130446.03</v>
      </c>
      <c r="F42" s="75" t="n">
        <v>130446.03</v>
      </c>
    </row>
    <row r="43" customFormat="false" ht="13.8" hidden="false" customHeight="false" outlineLevel="0" collapsed="false">
      <c r="A43" s="72"/>
      <c r="B43" s="24" t="s">
        <v>69</v>
      </c>
      <c r="C43" s="73" t="s">
        <v>70</v>
      </c>
      <c r="D43" s="74" t="n">
        <v>115200</v>
      </c>
      <c r="E43" s="75" t="n">
        <v>43773.27</v>
      </c>
      <c r="F43" s="75" t="n">
        <v>43773.27</v>
      </c>
    </row>
    <row r="44" customFormat="false" ht="13.8" hidden="false" customHeight="false" outlineLevel="0" collapsed="false">
      <c r="A44" s="72"/>
      <c r="B44" s="24" t="s">
        <v>71</v>
      </c>
      <c r="C44" s="73" t="s">
        <v>72</v>
      </c>
      <c r="D44" s="74" t="n">
        <v>111750</v>
      </c>
      <c r="E44" s="75" t="n">
        <v>101012.52</v>
      </c>
      <c r="F44" s="75" t="n">
        <v>101012.52</v>
      </c>
    </row>
    <row r="45" customFormat="false" ht="13.8" hidden="false" customHeight="false" outlineLevel="0" collapsed="false">
      <c r="A45" s="72"/>
      <c r="B45" s="24" t="s">
        <v>73</v>
      </c>
      <c r="C45" s="73" t="s">
        <v>74</v>
      </c>
      <c r="D45" s="74" t="n">
        <v>138000</v>
      </c>
      <c r="E45" s="75" t="n">
        <v>98365.99</v>
      </c>
      <c r="F45" s="75" t="n">
        <v>98365.99</v>
      </c>
    </row>
    <row r="46" customFormat="false" ht="13.8" hidden="false" customHeight="false" outlineLevel="0" collapsed="false">
      <c r="A46" s="72"/>
      <c r="B46" s="76" t="s">
        <v>75</v>
      </c>
      <c r="C46" s="73" t="s">
        <v>76</v>
      </c>
      <c r="D46" s="74" t="n">
        <v>30000</v>
      </c>
      <c r="E46" s="75" t="n">
        <v>30000</v>
      </c>
      <c r="F46" s="75" t="n">
        <v>30000</v>
      </c>
    </row>
    <row r="47" customFormat="false" ht="13.8" hidden="false" customHeight="false" outlineLevel="0" collapsed="false">
      <c r="A47" s="72"/>
      <c r="B47" s="76" t="s">
        <v>77</v>
      </c>
      <c r="C47" s="73" t="s">
        <v>78</v>
      </c>
      <c r="D47" s="74" t="n">
        <v>45000</v>
      </c>
      <c r="E47" s="75" t="n">
        <v>43318.4</v>
      </c>
      <c r="F47" s="75" t="n">
        <v>43318.4</v>
      </c>
    </row>
    <row r="48" customFormat="false" ht="13.8" hidden="false" customHeight="false" outlineLevel="0" collapsed="false">
      <c r="A48" s="72"/>
      <c r="B48" s="24" t="s">
        <v>79</v>
      </c>
      <c r="C48" s="73" t="s">
        <v>80</v>
      </c>
      <c r="D48" s="74" t="n">
        <v>50000</v>
      </c>
      <c r="E48" s="75" t="n">
        <v>49242.65</v>
      </c>
      <c r="F48" s="75" t="n">
        <v>49242.65</v>
      </c>
    </row>
    <row r="49" customFormat="false" ht="13.8" hidden="false" customHeight="false" outlineLevel="0" collapsed="false">
      <c r="A49" s="72"/>
      <c r="B49" s="24" t="s">
        <v>81</v>
      </c>
      <c r="C49" s="73" t="s">
        <v>82</v>
      </c>
      <c r="D49" s="74" t="n">
        <v>60000</v>
      </c>
      <c r="E49" s="75" t="n">
        <v>11828.5</v>
      </c>
      <c r="F49" s="77" t="n">
        <f aca="false">11828.5+34701.18</f>
        <v>46529.68</v>
      </c>
    </row>
    <row r="50" customFormat="false" ht="13.8" hidden="false" customHeight="false" outlineLevel="0" collapsed="false">
      <c r="A50" s="72"/>
      <c r="B50" s="24" t="s">
        <v>83</v>
      </c>
      <c r="C50" s="73" t="s">
        <v>84</v>
      </c>
      <c r="D50" s="74" t="n">
        <v>200000</v>
      </c>
      <c r="E50" s="75" t="n">
        <v>200000</v>
      </c>
      <c r="F50" s="75" t="n">
        <v>200000</v>
      </c>
    </row>
    <row r="51" customFormat="false" ht="13.8" hidden="false" customHeight="false" outlineLevel="0" collapsed="false">
      <c r="A51" s="78" t="s">
        <v>85</v>
      </c>
      <c r="B51" s="79"/>
      <c r="C51" s="80"/>
      <c r="D51" s="31" t="n">
        <f aca="false">SUM(D52:D65)</f>
        <v>1765500</v>
      </c>
      <c r="E51" s="32" t="n">
        <f aca="false">SUM(E52:E65)</f>
        <v>1749284.5</v>
      </c>
      <c r="F51" s="32" t="n">
        <f aca="false">SUM(F52:F65)</f>
        <v>1749284.5</v>
      </c>
    </row>
    <row r="52" customFormat="false" ht="13.8" hidden="false" customHeight="false" outlineLevel="0" collapsed="false">
      <c r="A52" s="72"/>
      <c r="B52" s="24" t="s">
        <v>86</v>
      </c>
      <c r="C52" s="25" t="s">
        <v>87</v>
      </c>
      <c r="D52" s="81" t="n">
        <v>500000</v>
      </c>
      <c r="E52" s="82" t="n">
        <v>508346.5</v>
      </c>
      <c r="F52" s="82" t="n">
        <v>508346.5</v>
      </c>
    </row>
    <row r="53" customFormat="false" ht="13.8" hidden="false" customHeight="false" outlineLevel="0" collapsed="false">
      <c r="A53" s="72"/>
      <c r="B53" s="24" t="s">
        <v>88</v>
      </c>
      <c r="C53" s="25" t="s">
        <v>89</v>
      </c>
      <c r="D53" s="81" t="n">
        <v>320000</v>
      </c>
      <c r="E53" s="82" t="n">
        <f aca="false">320000+16693/2</f>
        <v>328346.5</v>
      </c>
      <c r="F53" s="82" t="n">
        <f aca="false">320000+16693/2</f>
        <v>328346.5</v>
      </c>
    </row>
    <row r="54" customFormat="false" ht="13.8" hidden="false" customHeight="false" outlineLevel="0" collapsed="false">
      <c r="A54" s="72"/>
      <c r="B54" s="24" t="s">
        <v>90</v>
      </c>
      <c r="C54" s="25" t="s">
        <v>91</v>
      </c>
      <c r="D54" s="81" t="n">
        <v>210000</v>
      </c>
      <c r="E54" s="82" t="n">
        <v>210000</v>
      </c>
      <c r="F54" s="82" t="n">
        <v>210000</v>
      </c>
    </row>
    <row r="55" customFormat="false" ht="13.8" hidden="false" customHeight="false" outlineLevel="0" collapsed="false">
      <c r="A55" s="72"/>
      <c r="B55" s="24" t="s">
        <v>92</v>
      </c>
      <c r="C55" s="25" t="s">
        <v>93</v>
      </c>
      <c r="D55" s="81" t="n">
        <v>23000</v>
      </c>
      <c r="E55" s="82" t="n">
        <v>23000</v>
      </c>
      <c r="F55" s="82" t="n">
        <v>23000</v>
      </c>
    </row>
    <row r="56" customFormat="false" ht="13.8" hidden="false" customHeight="false" outlineLevel="0" collapsed="false">
      <c r="A56" s="72"/>
      <c r="B56" s="24" t="s">
        <v>94</v>
      </c>
      <c r="C56" s="25" t="s">
        <v>95</v>
      </c>
      <c r="D56" s="81" t="n">
        <v>30000</v>
      </c>
      <c r="E56" s="82" t="n">
        <v>30000</v>
      </c>
      <c r="F56" s="82" t="n">
        <v>30000</v>
      </c>
    </row>
    <row r="57" customFormat="false" ht="13.8" hidden="false" customHeight="false" outlineLevel="0" collapsed="false">
      <c r="A57" s="72"/>
      <c r="B57" s="24" t="s">
        <v>96</v>
      </c>
      <c r="C57" s="25" t="s">
        <v>97</v>
      </c>
      <c r="D57" s="81" t="n">
        <v>30000</v>
      </c>
      <c r="E57" s="82" t="n">
        <v>30000</v>
      </c>
      <c r="F57" s="82" t="n">
        <v>30000</v>
      </c>
    </row>
    <row r="58" customFormat="false" ht="13.8" hidden="false" customHeight="false" outlineLevel="0" collapsed="false">
      <c r="A58" s="72"/>
      <c r="B58" s="24" t="s">
        <v>98</v>
      </c>
      <c r="C58" s="25" t="s">
        <v>99</v>
      </c>
      <c r="D58" s="81" t="n">
        <v>360000</v>
      </c>
      <c r="E58" s="82" t="n">
        <v>338091.5</v>
      </c>
      <c r="F58" s="82" t="n">
        <v>338091.5</v>
      </c>
    </row>
    <row r="59" customFormat="false" ht="13.8" hidden="false" customHeight="false" outlineLevel="0" collapsed="false">
      <c r="A59" s="72"/>
      <c r="B59" s="24" t="s">
        <v>100</v>
      </c>
      <c r="C59" s="25" t="s">
        <v>101</v>
      </c>
      <c r="D59" s="81" t="n">
        <v>35000</v>
      </c>
      <c r="E59" s="82" t="n">
        <v>35000</v>
      </c>
      <c r="F59" s="82" t="n">
        <v>35000</v>
      </c>
    </row>
    <row r="60" customFormat="false" ht="13.8" hidden="false" customHeight="false" outlineLevel="0" collapsed="false">
      <c r="A60" s="72"/>
      <c r="B60" s="24" t="s">
        <v>102</v>
      </c>
      <c r="C60" s="25" t="s">
        <v>103</v>
      </c>
      <c r="D60" s="81" t="n">
        <v>27500</v>
      </c>
      <c r="E60" s="82" t="n">
        <v>26500</v>
      </c>
      <c r="F60" s="82" t="n">
        <v>26500</v>
      </c>
    </row>
    <row r="61" customFormat="false" ht="13.8" hidden="false" customHeight="false" outlineLevel="0" collapsed="false">
      <c r="A61" s="72"/>
      <c r="B61" s="24" t="s">
        <v>104</v>
      </c>
      <c r="C61" s="25" t="s">
        <v>105</v>
      </c>
      <c r="D61" s="81" t="n">
        <v>35000</v>
      </c>
      <c r="E61" s="82" t="n">
        <v>35000</v>
      </c>
      <c r="F61" s="82" t="n">
        <v>35000</v>
      </c>
    </row>
    <row r="62" customFormat="false" ht="13.8" hidden="false" customHeight="false" outlineLevel="0" collapsed="false">
      <c r="A62" s="72"/>
      <c r="B62" s="24" t="s">
        <v>106</v>
      </c>
      <c r="C62" s="25" t="s">
        <v>107</v>
      </c>
      <c r="D62" s="81" t="n">
        <v>20000</v>
      </c>
      <c r="E62" s="82" t="n">
        <v>20000</v>
      </c>
      <c r="F62" s="82" t="n">
        <v>20000</v>
      </c>
    </row>
    <row r="63" customFormat="false" ht="13.8" hidden="false" customHeight="false" outlineLevel="0" collapsed="false">
      <c r="A63" s="72"/>
      <c r="B63" s="24" t="s">
        <v>108</v>
      </c>
      <c r="C63" s="25" t="s">
        <v>109</v>
      </c>
      <c r="D63" s="82" t="n">
        <v>130000</v>
      </c>
      <c r="E63" s="82" t="n">
        <v>120000</v>
      </c>
      <c r="F63" s="82" t="n">
        <v>120000</v>
      </c>
    </row>
    <row r="64" customFormat="false" ht="13.8" hidden="false" customHeight="false" outlineLevel="0" collapsed="false">
      <c r="A64" s="72"/>
      <c r="B64" s="24" t="s">
        <v>110</v>
      </c>
      <c r="C64" s="25" t="s">
        <v>111</v>
      </c>
      <c r="D64" s="83" t="n">
        <v>10000</v>
      </c>
      <c r="E64" s="84" t="n">
        <v>10000</v>
      </c>
      <c r="F64" s="84" t="n">
        <v>10000</v>
      </c>
    </row>
    <row r="65" customFormat="false" ht="13.8" hidden="false" customHeight="false" outlineLevel="0" collapsed="false">
      <c r="A65" s="72"/>
      <c r="B65" s="24" t="s">
        <v>112</v>
      </c>
      <c r="C65" s="25" t="s">
        <v>113</v>
      </c>
      <c r="D65" s="81" t="n">
        <v>35000</v>
      </c>
      <c r="E65" s="82" t="n">
        <v>35000</v>
      </c>
      <c r="F65" s="82" t="n">
        <v>35000</v>
      </c>
    </row>
    <row r="66" customFormat="false" ht="13.8" hidden="false" customHeight="false" outlineLevel="0" collapsed="false">
      <c r="A66" s="78" t="s">
        <v>114</v>
      </c>
      <c r="B66" s="79"/>
      <c r="C66" s="80"/>
      <c r="D66" s="31" t="n">
        <f aca="false">SUM(D67:D73)</f>
        <v>900000</v>
      </c>
      <c r="E66" s="32" t="n">
        <f aca="false">SUM(E67:E73)</f>
        <v>1096486.11</v>
      </c>
      <c r="F66" s="32" t="n">
        <f aca="false">SUM(F67:F73)</f>
        <v>1096486.11</v>
      </c>
    </row>
    <row r="67" customFormat="false" ht="13.8" hidden="false" customHeight="false" outlineLevel="0" collapsed="false">
      <c r="A67" s="72"/>
      <c r="B67" s="24" t="s">
        <v>115</v>
      </c>
      <c r="C67" s="25" t="s">
        <v>116</v>
      </c>
      <c r="D67" s="85" t="n">
        <v>130000</v>
      </c>
      <c r="E67" s="86" t="n">
        <v>146476</v>
      </c>
      <c r="F67" s="86" t="n">
        <v>146476</v>
      </c>
    </row>
    <row r="68" customFormat="false" ht="13.8" hidden="false" customHeight="false" outlineLevel="0" collapsed="false">
      <c r="A68" s="72"/>
      <c r="B68" s="24" t="s">
        <v>117</v>
      </c>
      <c r="C68" s="25" t="s">
        <v>118</v>
      </c>
      <c r="D68" s="85" t="n">
        <v>140000</v>
      </c>
      <c r="E68" s="86" t="n">
        <v>151276.78</v>
      </c>
      <c r="F68" s="86" t="n">
        <v>151276.78</v>
      </c>
    </row>
    <row r="69" customFormat="false" ht="13.8" hidden="false" customHeight="false" outlineLevel="0" collapsed="false">
      <c r="A69" s="72"/>
      <c r="B69" s="24" t="s">
        <v>119</v>
      </c>
      <c r="C69" s="73" t="s">
        <v>120</v>
      </c>
      <c r="D69" s="85" t="n">
        <v>195000</v>
      </c>
      <c r="E69" s="86" t="n">
        <f aca="false">394056.31-8000</f>
        <v>386056.31</v>
      </c>
      <c r="F69" s="86" t="n">
        <f aca="false">394056.31-8000</f>
        <v>386056.31</v>
      </c>
    </row>
    <row r="70" customFormat="false" ht="13.8" hidden="false" customHeight="false" outlineLevel="0" collapsed="false">
      <c r="A70" s="72"/>
      <c r="B70" s="24" t="s">
        <v>121</v>
      </c>
      <c r="C70" s="73" t="s">
        <v>122</v>
      </c>
      <c r="D70" s="85" t="n">
        <v>10000</v>
      </c>
      <c r="E70" s="86" t="n">
        <v>10018.02</v>
      </c>
      <c r="F70" s="86" t="n">
        <v>10018.02</v>
      </c>
    </row>
    <row r="71" customFormat="false" ht="13.8" hidden="false" customHeight="false" outlineLevel="0" collapsed="false">
      <c r="A71" s="72"/>
      <c r="B71" s="24" t="s">
        <v>123</v>
      </c>
      <c r="C71" s="73" t="s">
        <v>124</v>
      </c>
      <c r="D71" s="85" t="n">
        <v>45000</v>
      </c>
      <c r="E71" s="86" t="n">
        <v>0</v>
      </c>
      <c r="F71" s="86" t="n">
        <v>0</v>
      </c>
    </row>
    <row r="72" customFormat="false" ht="13.8" hidden="false" customHeight="false" outlineLevel="0" collapsed="false">
      <c r="A72" s="72"/>
      <c r="B72" s="24" t="s">
        <v>125</v>
      </c>
      <c r="C72" s="56" t="s">
        <v>126</v>
      </c>
      <c r="D72" s="85" t="n">
        <v>130000</v>
      </c>
      <c r="E72" s="86" t="n">
        <v>128454</v>
      </c>
      <c r="F72" s="86" t="n">
        <v>128454</v>
      </c>
    </row>
    <row r="73" customFormat="false" ht="13.8" hidden="false" customHeight="false" outlineLevel="0" collapsed="false">
      <c r="A73" s="72"/>
      <c r="B73" s="24" t="s">
        <v>127</v>
      </c>
      <c r="C73" s="56" t="s">
        <v>128</v>
      </c>
      <c r="D73" s="85" t="n">
        <v>250000</v>
      </c>
      <c r="E73" s="86" t="n">
        <v>274205</v>
      </c>
      <c r="F73" s="86" t="n">
        <v>274205</v>
      </c>
    </row>
    <row r="74" customFormat="false" ht="13.8" hidden="false" customHeight="false" outlineLevel="0" collapsed="false">
      <c r="A74" s="78" t="s">
        <v>129</v>
      </c>
      <c r="B74" s="79"/>
      <c r="C74" s="80"/>
      <c r="D74" s="31" t="n">
        <f aca="false">SUM(D75:D85)</f>
        <v>463000</v>
      </c>
      <c r="E74" s="32" t="n">
        <f aca="false">SUM(E75:E85)</f>
        <v>454745</v>
      </c>
      <c r="F74" s="32" t="n">
        <f aca="false">SUM(F75:F85)</f>
        <v>454745</v>
      </c>
    </row>
    <row r="75" customFormat="false" ht="13.8" hidden="false" customHeight="false" outlineLevel="0" collapsed="false">
      <c r="A75" s="72"/>
      <c r="B75" s="24" t="s">
        <v>130</v>
      </c>
      <c r="C75" s="25" t="s">
        <v>131</v>
      </c>
      <c r="D75" s="87" t="n">
        <v>65000</v>
      </c>
      <c r="E75" s="88" t="n">
        <v>65000</v>
      </c>
      <c r="F75" s="88" t="n">
        <v>65000</v>
      </c>
    </row>
    <row r="76" customFormat="false" ht="13.8" hidden="false" customHeight="false" outlineLevel="0" collapsed="false">
      <c r="A76" s="72"/>
      <c r="B76" s="24" t="s">
        <v>132</v>
      </c>
      <c r="C76" s="25" t="s">
        <v>133</v>
      </c>
      <c r="D76" s="87" t="n">
        <v>25000</v>
      </c>
      <c r="E76" s="88" t="n">
        <v>25000</v>
      </c>
      <c r="F76" s="88" t="n">
        <v>25000</v>
      </c>
    </row>
    <row r="77" customFormat="false" ht="13.8" hidden="false" customHeight="false" outlineLevel="0" collapsed="false">
      <c r="A77" s="72"/>
      <c r="B77" s="24" t="s">
        <v>134</v>
      </c>
      <c r="C77" s="25" t="s">
        <v>135</v>
      </c>
      <c r="D77" s="87" t="n">
        <v>70000</v>
      </c>
      <c r="E77" s="88" t="n">
        <v>60000</v>
      </c>
      <c r="F77" s="88" t="n">
        <v>60000</v>
      </c>
    </row>
    <row r="78" customFormat="false" ht="13.8" hidden="false" customHeight="false" outlineLevel="0" collapsed="false">
      <c r="A78" s="72"/>
      <c r="B78" s="24" t="s">
        <v>136</v>
      </c>
      <c r="C78" s="25" t="s">
        <v>137</v>
      </c>
      <c r="D78" s="87" t="n">
        <v>30000</v>
      </c>
      <c r="E78" s="88" t="n">
        <v>25000</v>
      </c>
      <c r="F78" s="88" t="n">
        <v>25000</v>
      </c>
    </row>
    <row r="79" customFormat="false" ht="13.8" hidden="false" customHeight="false" outlineLevel="0" collapsed="false">
      <c r="A79" s="72"/>
      <c r="B79" s="24" t="s">
        <v>138</v>
      </c>
      <c r="C79" s="25" t="s">
        <v>139</v>
      </c>
      <c r="D79" s="87" t="n">
        <v>70000</v>
      </c>
      <c r="E79" s="88" t="n">
        <v>70000</v>
      </c>
      <c r="F79" s="88" t="n">
        <v>70000</v>
      </c>
    </row>
    <row r="80" customFormat="false" ht="13.8" hidden="false" customHeight="false" outlineLevel="0" collapsed="false">
      <c r="A80" s="72"/>
      <c r="B80" s="24" t="s">
        <v>140</v>
      </c>
      <c r="C80" s="25" t="s">
        <v>141</v>
      </c>
      <c r="D80" s="87" t="n">
        <v>25000</v>
      </c>
      <c r="E80" s="88" t="n">
        <v>50000</v>
      </c>
      <c r="F80" s="88" t="n">
        <v>50000</v>
      </c>
    </row>
    <row r="81" customFormat="false" ht="13.8" hidden="false" customHeight="false" outlineLevel="0" collapsed="false">
      <c r="A81" s="72"/>
      <c r="B81" s="24" t="s">
        <v>142</v>
      </c>
      <c r="C81" s="25" t="s">
        <v>143</v>
      </c>
      <c r="D81" s="87" t="n">
        <v>25000</v>
      </c>
      <c r="E81" s="88" t="n">
        <v>25000</v>
      </c>
      <c r="F81" s="88" t="n">
        <v>25000</v>
      </c>
    </row>
    <row r="82" customFormat="false" ht="13.8" hidden="false" customHeight="false" outlineLevel="0" collapsed="false">
      <c r="A82" s="72"/>
      <c r="B82" s="24" t="s">
        <v>144</v>
      </c>
      <c r="C82" s="25" t="s">
        <v>145</v>
      </c>
      <c r="D82" s="87" t="n">
        <v>25000</v>
      </c>
      <c r="E82" s="88" t="n">
        <v>25000</v>
      </c>
      <c r="F82" s="88" t="n">
        <v>25000</v>
      </c>
    </row>
    <row r="83" customFormat="false" ht="13.8" hidden="false" customHeight="false" outlineLevel="0" collapsed="false">
      <c r="A83" s="72"/>
      <c r="B83" s="24" t="s">
        <v>146</v>
      </c>
      <c r="C83" s="25" t="s">
        <v>147</v>
      </c>
      <c r="D83" s="87" t="n">
        <v>90000</v>
      </c>
      <c r="E83" s="88" t="n">
        <v>90000</v>
      </c>
      <c r="F83" s="88" t="n">
        <v>90000</v>
      </c>
    </row>
    <row r="84" customFormat="false" ht="13.8" hidden="false" customHeight="false" outlineLevel="0" collapsed="false">
      <c r="A84" s="72"/>
      <c r="B84" s="24" t="s">
        <v>148</v>
      </c>
      <c r="C84" s="25" t="s">
        <v>149</v>
      </c>
      <c r="D84" s="33" t="n">
        <v>10000</v>
      </c>
      <c r="E84" s="34" t="n">
        <v>10545</v>
      </c>
      <c r="F84" s="34" t="n">
        <v>10545</v>
      </c>
    </row>
    <row r="85" customFormat="false" ht="13.8" hidden="false" customHeight="false" outlineLevel="0" collapsed="false">
      <c r="A85" s="72"/>
      <c r="B85" s="24" t="s">
        <v>150</v>
      </c>
      <c r="C85" s="25" t="s">
        <v>151</v>
      </c>
      <c r="D85" s="33" t="n">
        <v>28000</v>
      </c>
      <c r="E85" s="34" t="n">
        <v>9200</v>
      </c>
      <c r="F85" s="34" t="n">
        <v>9200</v>
      </c>
    </row>
    <row r="86" customFormat="false" ht="13.8" hidden="false" customHeight="false" outlineLevel="0" collapsed="false">
      <c r="A86" s="89" t="s">
        <v>152</v>
      </c>
      <c r="B86" s="90"/>
      <c r="C86" s="91"/>
      <c r="D86" s="92" t="n">
        <f aca="false">SUM(D87:D91)</f>
        <v>890000</v>
      </c>
      <c r="E86" s="93" t="n">
        <f aca="false">SUM(E87:E91)</f>
        <v>706450.02</v>
      </c>
      <c r="F86" s="93" t="n">
        <f aca="false">SUM(F87:F91)</f>
        <v>706450.02</v>
      </c>
    </row>
    <row r="87" customFormat="false" ht="13.8" hidden="false" customHeight="false" outlineLevel="0" collapsed="false">
      <c r="A87" s="23"/>
      <c r="B87" s="24" t="s">
        <v>153</v>
      </c>
      <c r="C87" s="25" t="s">
        <v>154</v>
      </c>
      <c r="D87" s="74" t="n">
        <v>0</v>
      </c>
      <c r="E87" s="75" t="n">
        <v>0</v>
      </c>
      <c r="F87" s="75" t="n">
        <v>0</v>
      </c>
    </row>
    <row r="88" customFormat="false" ht="13.8" hidden="false" customHeight="false" outlineLevel="0" collapsed="false">
      <c r="A88" s="23"/>
      <c r="B88" s="24" t="s">
        <v>155</v>
      </c>
      <c r="C88" s="25" t="s">
        <v>156</v>
      </c>
      <c r="D88" s="74" t="n">
        <v>90000</v>
      </c>
      <c r="E88" s="75" t="n">
        <v>84946</v>
      </c>
      <c r="F88" s="75" t="n">
        <v>84946</v>
      </c>
    </row>
    <row r="89" customFormat="false" ht="13.8" hidden="false" customHeight="false" outlineLevel="0" collapsed="false">
      <c r="A89" s="23"/>
      <c r="B89" s="24" t="s">
        <v>157</v>
      </c>
      <c r="C89" s="94" t="s">
        <v>158</v>
      </c>
      <c r="D89" s="95" t="n">
        <v>250000</v>
      </c>
      <c r="E89" s="96" t="n">
        <v>237542</v>
      </c>
      <c r="F89" s="96" t="n">
        <v>237542</v>
      </c>
    </row>
    <row r="90" customFormat="false" ht="13.8" hidden="false" customHeight="false" outlineLevel="0" collapsed="false">
      <c r="A90" s="23"/>
      <c r="B90" s="24" t="s">
        <v>159</v>
      </c>
      <c r="C90" s="94" t="s">
        <v>160</v>
      </c>
      <c r="D90" s="95" t="n">
        <v>300000</v>
      </c>
      <c r="E90" s="96" t="n">
        <v>194999.02</v>
      </c>
      <c r="F90" s="96" t="n">
        <v>194999.02</v>
      </c>
    </row>
    <row r="91" customFormat="false" ht="13.8" hidden="false" customHeight="false" outlineLevel="0" collapsed="false">
      <c r="A91" s="23"/>
      <c r="B91" s="24" t="s">
        <v>161</v>
      </c>
      <c r="C91" s="94" t="s">
        <v>162</v>
      </c>
      <c r="D91" s="35" t="n">
        <v>250000</v>
      </c>
      <c r="E91" s="36" t="n">
        <v>188963</v>
      </c>
      <c r="F91" s="36" t="n">
        <v>188963</v>
      </c>
    </row>
    <row r="92" customFormat="false" ht="13.8" hidden="false" customHeight="false" outlineLevel="0" collapsed="false">
      <c r="A92" s="89" t="s">
        <v>163</v>
      </c>
      <c r="B92" s="90"/>
      <c r="C92" s="97"/>
      <c r="D92" s="31" t="n">
        <f aca="false">SUM(D93:D95)</f>
        <v>450000</v>
      </c>
      <c r="E92" s="32" t="n">
        <f aca="false">SUM(E93:E95)</f>
        <v>232879.8</v>
      </c>
      <c r="F92" s="32" t="n">
        <f aca="false">SUM(F93:F95)</f>
        <v>232879.8</v>
      </c>
    </row>
    <row r="93" customFormat="false" ht="13.8" hidden="false" customHeight="false" outlineLevel="0" collapsed="false">
      <c r="A93" s="23"/>
      <c r="B93" s="24" t="s">
        <v>164</v>
      </c>
      <c r="C93" s="25" t="s">
        <v>165</v>
      </c>
      <c r="D93" s="85" t="n">
        <v>0</v>
      </c>
      <c r="E93" s="86" t="n">
        <v>0</v>
      </c>
      <c r="F93" s="86" t="n">
        <v>0</v>
      </c>
    </row>
    <row r="94" customFormat="false" ht="13.8" hidden="false" customHeight="false" outlineLevel="0" collapsed="false">
      <c r="A94" s="23"/>
      <c r="B94" s="24" t="s">
        <v>166</v>
      </c>
      <c r="C94" s="25" t="s">
        <v>167</v>
      </c>
      <c r="D94" s="33" t="n">
        <v>250000</v>
      </c>
      <c r="E94" s="34" t="n">
        <v>32879.8</v>
      </c>
      <c r="F94" s="34" t="n">
        <v>32879.8</v>
      </c>
    </row>
    <row r="95" customFormat="false" ht="13.8" hidden="false" customHeight="false" outlineLevel="0" collapsed="false">
      <c r="A95" s="23"/>
      <c r="B95" s="24" t="s">
        <v>168</v>
      </c>
      <c r="C95" s="25" t="s">
        <v>169</v>
      </c>
      <c r="D95" s="33" t="n">
        <v>200000</v>
      </c>
      <c r="E95" s="34" t="n">
        <v>200000</v>
      </c>
      <c r="F95" s="34" t="n">
        <v>200000</v>
      </c>
    </row>
    <row r="96" customFormat="false" ht="13.8" hidden="false" customHeight="false" outlineLevel="0" collapsed="false">
      <c r="A96" s="98" t="s">
        <v>170</v>
      </c>
      <c r="B96" s="99"/>
      <c r="C96" s="100"/>
      <c r="D96" s="31" t="n">
        <f aca="false">SUM(D97:D100)</f>
        <v>182000</v>
      </c>
      <c r="E96" s="32" t="n">
        <f aca="false">SUM(E97:E100)</f>
        <v>123324.22</v>
      </c>
      <c r="F96" s="32" t="n">
        <f aca="false">SUM(F97:F100)</f>
        <v>123324.22</v>
      </c>
    </row>
    <row r="97" customFormat="false" ht="13.8" hidden="false" customHeight="false" outlineLevel="0" collapsed="false">
      <c r="A97" s="23"/>
      <c r="B97" s="24" t="s">
        <v>171</v>
      </c>
      <c r="C97" s="25" t="s">
        <v>172</v>
      </c>
      <c r="D97" s="35" t="n">
        <v>17000</v>
      </c>
      <c r="E97" s="36" t="n">
        <v>13592</v>
      </c>
      <c r="F97" s="36" t="n">
        <v>13592</v>
      </c>
    </row>
    <row r="98" customFormat="false" ht="13.8" hidden="false" customHeight="false" outlineLevel="0" collapsed="false">
      <c r="A98" s="72"/>
      <c r="B98" s="24" t="s">
        <v>173</v>
      </c>
      <c r="C98" s="25" t="s">
        <v>174</v>
      </c>
      <c r="D98" s="35" t="n">
        <v>95000</v>
      </c>
      <c r="E98" s="36" t="n">
        <v>56413.34</v>
      </c>
      <c r="F98" s="36" t="n">
        <v>56413.34</v>
      </c>
    </row>
    <row r="99" customFormat="false" ht="13.8" hidden="false" customHeight="false" outlineLevel="0" collapsed="false">
      <c r="A99" s="72"/>
      <c r="B99" s="24" t="s">
        <v>175</v>
      </c>
      <c r="C99" s="25" t="s">
        <v>176</v>
      </c>
      <c r="D99" s="35" t="n">
        <v>20000</v>
      </c>
      <c r="E99" s="36" t="n">
        <v>3752.5</v>
      </c>
      <c r="F99" s="36" t="n">
        <v>3752.5</v>
      </c>
    </row>
    <row r="100" customFormat="false" ht="13.8" hidden="false" customHeight="false" outlineLevel="0" collapsed="false">
      <c r="A100" s="72"/>
      <c r="B100" s="24" t="s">
        <v>177</v>
      </c>
      <c r="C100" s="25" t="s">
        <v>178</v>
      </c>
      <c r="D100" s="95" t="n">
        <v>50000</v>
      </c>
      <c r="E100" s="96" t="n">
        <v>49566.38</v>
      </c>
      <c r="F100" s="96" t="n">
        <v>49566.38</v>
      </c>
    </row>
    <row r="101" customFormat="false" ht="13.8" hidden="false" customHeight="false" outlineLevel="0" collapsed="false">
      <c r="A101" s="98" t="s">
        <v>179</v>
      </c>
      <c r="B101" s="99"/>
      <c r="C101" s="100"/>
      <c r="D101" s="31" t="n">
        <f aca="false">SUM(D102:D104)</f>
        <v>530000</v>
      </c>
      <c r="E101" s="32" t="n">
        <f aca="false">SUM(E102:E104)</f>
        <v>506793.57</v>
      </c>
      <c r="F101" s="32" t="n">
        <f aca="false">SUM(F102:F104)</f>
        <v>506793.57</v>
      </c>
    </row>
    <row r="102" customFormat="false" ht="13.8" hidden="false" customHeight="false" outlineLevel="0" collapsed="false">
      <c r="A102" s="23"/>
      <c r="B102" s="24" t="s">
        <v>180</v>
      </c>
      <c r="C102" s="25" t="s">
        <v>181</v>
      </c>
      <c r="D102" s="35" t="n">
        <v>50000</v>
      </c>
      <c r="E102" s="36" t="n">
        <f aca="false">47024.25-1684.98</f>
        <v>45339.27</v>
      </c>
      <c r="F102" s="36" t="n">
        <f aca="false">47024.25-1684.98</f>
        <v>45339.27</v>
      </c>
    </row>
    <row r="103" customFormat="false" ht="13.8" hidden="false" customHeight="false" outlineLevel="0" collapsed="false">
      <c r="A103" s="23"/>
      <c r="B103" s="24" t="s">
        <v>182</v>
      </c>
      <c r="C103" s="25" t="s">
        <v>183</v>
      </c>
      <c r="D103" s="35" t="n">
        <v>410000</v>
      </c>
      <c r="E103" s="36" t="n">
        <v>322088.42</v>
      </c>
      <c r="F103" s="36" t="n">
        <v>322088.42</v>
      </c>
    </row>
    <row r="104" customFormat="false" ht="13.8" hidden="false" customHeight="false" outlineLevel="0" collapsed="false">
      <c r="A104" s="23"/>
      <c r="B104" s="24" t="s">
        <v>184</v>
      </c>
      <c r="C104" s="25" t="s">
        <v>185</v>
      </c>
      <c r="D104" s="35" t="n">
        <v>70000</v>
      </c>
      <c r="E104" s="36" t="n">
        <f aca="false">91152.13+48213.75</f>
        <v>139365.88</v>
      </c>
      <c r="F104" s="36" t="n">
        <f aca="false">91152.13+48213.75</f>
        <v>139365.88</v>
      </c>
    </row>
    <row r="105" customFormat="false" ht="13.8" hidden="false" customHeight="false" outlineLevel="0" collapsed="false">
      <c r="A105" s="98" t="s">
        <v>186</v>
      </c>
      <c r="B105" s="99"/>
      <c r="C105" s="100"/>
      <c r="D105" s="31" t="n">
        <f aca="false">SUM(D106:D108)</f>
        <v>134000</v>
      </c>
      <c r="E105" s="32" t="n">
        <f aca="false">SUM(E106:E108)</f>
        <v>133448</v>
      </c>
      <c r="F105" s="32" t="n">
        <f aca="false">SUM(F106:F108)</f>
        <v>133448</v>
      </c>
    </row>
    <row r="106" customFormat="false" ht="13.8" hidden="false" customHeight="false" outlineLevel="0" collapsed="false">
      <c r="A106" s="23"/>
      <c r="B106" s="24" t="s">
        <v>187</v>
      </c>
      <c r="C106" s="25" t="s">
        <v>188</v>
      </c>
      <c r="D106" s="35" t="n">
        <v>120000</v>
      </c>
      <c r="E106" s="36" t="n">
        <v>120000</v>
      </c>
      <c r="F106" s="36" t="n">
        <v>120000</v>
      </c>
    </row>
    <row r="107" customFormat="false" ht="13.8" hidden="false" customHeight="false" outlineLevel="0" collapsed="false">
      <c r="A107" s="23"/>
      <c r="B107" s="24" t="s">
        <v>189</v>
      </c>
      <c r="C107" s="25" t="s">
        <v>190</v>
      </c>
      <c r="D107" s="35" t="n">
        <v>8000</v>
      </c>
      <c r="E107" s="36" t="n">
        <v>7448</v>
      </c>
      <c r="F107" s="36" t="n">
        <v>7448</v>
      </c>
    </row>
    <row r="108" customFormat="false" ht="13.8" hidden="false" customHeight="false" outlineLevel="0" collapsed="false">
      <c r="A108" s="23"/>
      <c r="B108" s="24" t="s">
        <v>191</v>
      </c>
      <c r="C108" s="25" t="s">
        <v>192</v>
      </c>
      <c r="D108" s="35" t="n">
        <v>6000</v>
      </c>
      <c r="E108" s="36" t="n">
        <v>6000</v>
      </c>
      <c r="F108" s="36" t="n">
        <v>6000</v>
      </c>
    </row>
    <row r="109" customFormat="false" ht="13.8" hidden="false" customHeight="false" outlineLevel="0" collapsed="false">
      <c r="A109" s="101" t="s">
        <v>193</v>
      </c>
      <c r="B109" s="102"/>
      <c r="C109" s="103"/>
      <c r="D109" s="31" t="n">
        <f aca="false">SUM(D110:D117)</f>
        <v>5150000</v>
      </c>
      <c r="E109" s="32" t="n">
        <f aca="false">SUM(E110:E117)</f>
        <v>5287155.74</v>
      </c>
      <c r="F109" s="32" t="n">
        <f aca="false">SUM(F110:F117)</f>
        <v>5287155.74</v>
      </c>
    </row>
    <row r="110" customFormat="false" ht="13.8" hidden="false" customHeight="false" outlineLevel="0" collapsed="false">
      <c r="A110" s="23"/>
      <c r="B110" s="24" t="s">
        <v>194</v>
      </c>
      <c r="C110" s="25" t="s">
        <v>195</v>
      </c>
      <c r="D110" s="35" t="n">
        <v>850000</v>
      </c>
      <c r="E110" s="36" t="n">
        <f aca="false">850000+10000</f>
        <v>860000</v>
      </c>
      <c r="F110" s="36" t="n">
        <f aca="false">850000+10000</f>
        <v>860000</v>
      </c>
    </row>
    <row r="111" customFormat="false" ht="13.8" hidden="false" customHeight="false" outlineLevel="0" collapsed="false">
      <c r="A111" s="23"/>
      <c r="B111" s="24" t="s">
        <v>196</v>
      </c>
      <c r="C111" s="25" t="s">
        <v>197</v>
      </c>
      <c r="D111" s="35" t="n">
        <v>100000</v>
      </c>
      <c r="E111" s="36" t="n">
        <v>100000</v>
      </c>
      <c r="F111" s="36" t="n">
        <v>100000</v>
      </c>
    </row>
    <row r="112" customFormat="false" ht="13.8" hidden="false" customHeight="false" outlineLevel="0" collapsed="false">
      <c r="A112" s="23"/>
      <c r="B112" s="24" t="s">
        <v>198</v>
      </c>
      <c r="C112" s="25" t="s">
        <v>199</v>
      </c>
      <c r="D112" s="35" t="n">
        <v>60000</v>
      </c>
      <c r="E112" s="36" t="n">
        <v>55135.33</v>
      </c>
      <c r="F112" s="36" t="n">
        <v>55135.33</v>
      </c>
    </row>
    <row r="113" customFormat="false" ht="13.8" hidden="false" customHeight="false" outlineLevel="0" collapsed="false">
      <c r="A113" s="23"/>
      <c r="B113" s="24" t="s">
        <v>200</v>
      </c>
      <c r="C113" s="25" t="s">
        <v>201</v>
      </c>
      <c r="D113" s="26" t="n">
        <v>1300000</v>
      </c>
      <c r="E113" s="27" t="n">
        <v>1421225</v>
      </c>
      <c r="F113" s="27" t="n">
        <v>1421225</v>
      </c>
    </row>
    <row r="114" customFormat="false" ht="13.8" hidden="false" customHeight="false" outlineLevel="0" collapsed="false">
      <c r="A114" s="23"/>
      <c r="B114" s="24" t="s">
        <v>202</v>
      </c>
      <c r="C114" s="25" t="s">
        <v>203</v>
      </c>
      <c r="D114" s="35" t="n">
        <v>1300000</v>
      </c>
      <c r="E114" s="36" t="n">
        <v>1300040</v>
      </c>
      <c r="F114" s="36" t="n">
        <v>1300040</v>
      </c>
    </row>
    <row r="115" customFormat="false" ht="13.8" hidden="false" customHeight="false" outlineLevel="0" collapsed="false">
      <c r="A115" s="23"/>
      <c r="B115" s="24" t="s">
        <v>204</v>
      </c>
      <c r="C115" s="25" t="s">
        <v>205</v>
      </c>
      <c r="D115" s="95" t="n">
        <v>800000</v>
      </c>
      <c r="E115" s="96" t="n">
        <v>990400</v>
      </c>
      <c r="F115" s="96" t="n">
        <v>990400</v>
      </c>
    </row>
    <row r="116" customFormat="false" ht="13.8" hidden="false" customHeight="false" outlineLevel="0" collapsed="false">
      <c r="A116" s="23"/>
      <c r="B116" s="24" t="s">
        <v>206</v>
      </c>
      <c r="C116" s="25" t="s">
        <v>207</v>
      </c>
      <c r="D116" s="36" t="n">
        <v>270000</v>
      </c>
      <c r="E116" s="36" t="n">
        <v>188615.6</v>
      </c>
      <c r="F116" s="36" t="n">
        <v>188615.6</v>
      </c>
    </row>
    <row r="117" customFormat="false" ht="13.8" hidden="false" customHeight="false" outlineLevel="0" collapsed="false">
      <c r="A117" s="23"/>
      <c r="B117" s="24" t="s">
        <v>208</v>
      </c>
      <c r="C117" s="25" t="s">
        <v>209</v>
      </c>
      <c r="D117" s="34" t="n">
        <v>470000</v>
      </c>
      <c r="E117" s="34" t="n">
        <v>371739.81</v>
      </c>
      <c r="F117" s="34" t="n">
        <v>371739.81</v>
      </c>
    </row>
    <row r="118" customFormat="false" ht="13.8" hidden="false" customHeight="false" outlineLevel="0" collapsed="false">
      <c r="A118" s="98" t="s">
        <v>210</v>
      </c>
      <c r="B118" s="99"/>
      <c r="C118" s="100"/>
      <c r="D118" s="31" t="n">
        <f aca="false">SUM(D119:D120)</f>
        <v>270000</v>
      </c>
      <c r="E118" s="32" t="n">
        <f aca="false">SUM(E119:E120)</f>
        <v>193277.79</v>
      </c>
      <c r="F118" s="32" t="n">
        <f aca="false">SUM(F119:F120)</f>
        <v>193277.79</v>
      </c>
    </row>
    <row r="119" customFormat="false" ht="13.8" hidden="false" customHeight="false" outlineLevel="0" collapsed="false">
      <c r="A119" s="23"/>
      <c r="B119" s="24" t="s">
        <v>211</v>
      </c>
      <c r="C119" s="25" t="s">
        <v>212</v>
      </c>
      <c r="D119" s="36" t="n">
        <v>160000</v>
      </c>
      <c r="E119" s="36" t="n">
        <v>95466</v>
      </c>
      <c r="F119" s="36" t="n">
        <v>95466</v>
      </c>
    </row>
    <row r="120" customFormat="false" ht="13.8" hidden="false" customHeight="false" outlineLevel="0" collapsed="false">
      <c r="A120" s="23"/>
      <c r="B120" s="24" t="s">
        <v>213</v>
      </c>
      <c r="C120" s="25" t="s">
        <v>214</v>
      </c>
      <c r="D120" s="95" t="n">
        <v>110000</v>
      </c>
      <c r="E120" s="96" t="n">
        <v>97811.79</v>
      </c>
      <c r="F120" s="96" t="n">
        <v>97811.79</v>
      </c>
    </row>
    <row r="121" customFormat="false" ht="13.8" hidden="false" customHeight="false" outlineLevel="0" collapsed="false">
      <c r="A121" s="98" t="s">
        <v>215</v>
      </c>
      <c r="B121" s="99"/>
      <c r="C121" s="100"/>
      <c r="D121" s="31" t="n">
        <f aca="false">SUM(D122:D131)</f>
        <v>1200000</v>
      </c>
      <c r="E121" s="32" t="n">
        <f aca="false">SUM(E122:E131)</f>
        <v>1172335.39</v>
      </c>
      <c r="F121" s="32" t="n">
        <f aca="false">SUM(F122:F131)</f>
        <v>1175925.39</v>
      </c>
    </row>
    <row r="122" customFormat="false" ht="13.8" hidden="false" customHeight="false" outlineLevel="0" collapsed="false">
      <c r="A122" s="23"/>
      <c r="B122" s="104" t="s">
        <v>216</v>
      </c>
      <c r="C122" s="105" t="s">
        <v>217</v>
      </c>
      <c r="D122" s="106" t="n">
        <v>395000</v>
      </c>
      <c r="E122" s="106" t="n">
        <f aca="false">388310+50820</f>
        <v>439130</v>
      </c>
      <c r="F122" s="106" t="n">
        <f aca="false">388310+50820</f>
        <v>439130</v>
      </c>
    </row>
    <row r="123" customFormat="false" ht="13.8" hidden="false" customHeight="false" outlineLevel="0" collapsed="false">
      <c r="A123" s="72"/>
      <c r="B123" s="107" t="s">
        <v>218</v>
      </c>
      <c r="C123" s="108" t="s">
        <v>219</v>
      </c>
      <c r="D123" s="109" t="n">
        <v>80000</v>
      </c>
      <c r="E123" s="110" t="n">
        <v>63186.74</v>
      </c>
      <c r="F123" s="110" t="n">
        <v>63186.74</v>
      </c>
    </row>
    <row r="124" customFormat="false" ht="13.8" hidden="false" customHeight="false" outlineLevel="0" collapsed="false">
      <c r="A124" s="23"/>
      <c r="B124" s="104" t="s">
        <v>220</v>
      </c>
      <c r="C124" s="105" t="s">
        <v>221</v>
      </c>
      <c r="D124" s="109" t="n">
        <v>30000</v>
      </c>
      <c r="E124" s="110" t="n">
        <v>5000</v>
      </c>
      <c r="F124" s="110" t="n">
        <v>5000</v>
      </c>
    </row>
    <row r="125" customFormat="false" ht="13.8" hidden="false" customHeight="false" outlineLevel="0" collapsed="false">
      <c r="A125" s="23"/>
      <c r="B125" s="104" t="s">
        <v>222</v>
      </c>
      <c r="C125" s="105" t="s">
        <v>223</v>
      </c>
      <c r="D125" s="110" t="n">
        <v>100000</v>
      </c>
      <c r="E125" s="110" t="n">
        <v>83000</v>
      </c>
      <c r="F125" s="110" t="n">
        <v>83000</v>
      </c>
    </row>
    <row r="126" customFormat="false" ht="13.8" hidden="false" customHeight="false" outlineLevel="0" collapsed="false">
      <c r="A126" s="23"/>
      <c r="B126" s="104" t="s">
        <v>224</v>
      </c>
      <c r="C126" s="105" t="s">
        <v>225</v>
      </c>
      <c r="D126" s="110" t="n">
        <v>100000</v>
      </c>
      <c r="E126" s="110" t="n">
        <v>85694.6</v>
      </c>
      <c r="F126" s="110" t="n">
        <v>85694.6</v>
      </c>
    </row>
    <row r="127" customFormat="false" ht="13.8" hidden="false" customHeight="false" outlineLevel="0" collapsed="false">
      <c r="A127" s="23"/>
      <c r="B127" s="104" t="s">
        <v>226</v>
      </c>
      <c r="C127" s="111" t="s">
        <v>227</v>
      </c>
      <c r="D127" s="34" t="n">
        <v>110000</v>
      </c>
      <c r="E127" s="34" t="n">
        <v>108900</v>
      </c>
      <c r="F127" s="34" t="n">
        <v>108900</v>
      </c>
    </row>
    <row r="128" customFormat="false" ht="13.8" hidden="false" customHeight="false" outlineLevel="0" collapsed="false">
      <c r="A128" s="23"/>
      <c r="B128" s="112" t="s">
        <v>228</v>
      </c>
      <c r="C128" s="111" t="s">
        <v>229</v>
      </c>
      <c r="D128" s="110" t="n">
        <v>230000</v>
      </c>
      <c r="E128" s="110" t="n">
        <v>213144.05</v>
      </c>
      <c r="F128" s="113" t="n">
        <f aca="false">213144.05+3590</f>
        <v>216734.05</v>
      </c>
    </row>
    <row r="129" customFormat="false" ht="13.8" hidden="false" customHeight="false" outlineLevel="0" collapsed="false">
      <c r="A129" s="23"/>
      <c r="B129" s="112" t="s">
        <v>230</v>
      </c>
      <c r="C129" s="105" t="s">
        <v>231</v>
      </c>
      <c r="D129" s="110" t="n">
        <v>100000</v>
      </c>
      <c r="E129" s="110" t="n">
        <v>96300</v>
      </c>
      <c r="F129" s="110" t="n">
        <v>96300</v>
      </c>
    </row>
    <row r="130" customFormat="false" ht="13.8" hidden="false" customHeight="false" outlineLevel="0" collapsed="false">
      <c r="A130" s="23"/>
      <c r="B130" s="112" t="s">
        <v>232</v>
      </c>
      <c r="C130" s="105" t="s">
        <v>233</v>
      </c>
      <c r="D130" s="114" t="n">
        <v>0</v>
      </c>
      <c r="E130" s="114" t="n">
        <v>0</v>
      </c>
      <c r="F130" s="114" t="n">
        <v>0</v>
      </c>
    </row>
    <row r="131" customFormat="false" ht="13.8" hidden="false" customHeight="false" outlineLevel="0" collapsed="false">
      <c r="A131" s="23"/>
      <c r="B131" s="104" t="s">
        <v>234</v>
      </c>
      <c r="C131" s="115" t="s">
        <v>235</v>
      </c>
      <c r="D131" s="33" t="n">
        <v>55000</v>
      </c>
      <c r="E131" s="34" t="n">
        <v>77980</v>
      </c>
      <c r="F131" s="34" t="n">
        <v>77980</v>
      </c>
    </row>
    <row r="132" customFormat="false" ht="13.8" hidden="false" customHeight="false" outlineLevel="0" collapsed="false">
      <c r="A132" s="98" t="s">
        <v>236</v>
      </c>
      <c r="B132" s="99"/>
      <c r="C132" s="100"/>
      <c r="D132" s="31" t="n">
        <v>0</v>
      </c>
      <c r="E132" s="32" t="n">
        <v>0</v>
      </c>
      <c r="F132" s="32" t="n">
        <v>0</v>
      </c>
    </row>
    <row r="133" customFormat="false" ht="13.8" hidden="false" customHeight="false" outlineLevel="0" collapsed="false">
      <c r="A133" s="116" t="s">
        <v>237</v>
      </c>
      <c r="B133" s="117"/>
      <c r="C133" s="118"/>
      <c r="D133" s="31" t="n">
        <f aca="false">SUM(D134:D139)</f>
        <v>3096225.6</v>
      </c>
      <c r="E133" s="32" t="n">
        <f aca="false">SUM(E134:E139)</f>
        <v>3147517.07</v>
      </c>
      <c r="F133" s="32" t="n">
        <f aca="false">SUM(F134:F139)</f>
        <v>3148644.07</v>
      </c>
    </row>
    <row r="134" customFormat="false" ht="13.8" hidden="false" customHeight="false" outlineLevel="0" collapsed="false">
      <c r="A134" s="72"/>
      <c r="B134" s="24" t="s">
        <v>238</v>
      </c>
      <c r="C134" s="25" t="s">
        <v>239</v>
      </c>
      <c r="D134" s="35" t="n">
        <v>2168000</v>
      </c>
      <c r="E134" s="36" t="n">
        <v>2241343</v>
      </c>
      <c r="F134" s="36" t="n">
        <v>2241343</v>
      </c>
    </row>
    <row r="135" customFormat="false" ht="13.8" hidden="false" customHeight="false" outlineLevel="0" collapsed="false">
      <c r="A135" s="72"/>
      <c r="B135" s="24" t="s">
        <v>240</v>
      </c>
      <c r="C135" s="25" t="s">
        <v>241</v>
      </c>
      <c r="D135" s="33" t="n">
        <f aca="false">D134*0.25</f>
        <v>542000</v>
      </c>
      <c r="E135" s="34" t="n">
        <v>515832.07</v>
      </c>
      <c r="F135" s="119" t="n">
        <f aca="false">515832.07+1127</f>
        <v>516959.07</v>
      </c>
    </row>
    <row r="136" customFormat="false" ht="13.8" hidden="false" customHeight="false" outlineLevel="0" collapsed="false">
      <c r="A136" s="23"/>
      <c r="B136" s="24" t="s">
        <v>242</v>
      </c>
      <c r="C136" s="25" t="s">
        <v>243</v>
      </c>
      <c r="D136" s="33" t="n">
        <f aca="false">D134*0.09</f>
        <v>195120</v>
      </c>
      <c r="E136" s="34" t="n">
        <v>190755</v>
      </c>
      <c r="F136" s="34" t="n">
        <v>190755</v>
      </c>
    </row>
    <row r="137" customFormat="false" ht="13.8" hidden="false" customHeight="false" outlineLevel="0" collapsed="false">
      <c r="A137" s="23"/>
      <c r="B137" s="24" t="s">
        <v>244</v>
      </c>
      <c r="C137" s="25" t="s">
        <v>245</v>
      </c>
      <c r="D137" s="33" t="n">
        <f aca="false">D134*0.0042</f>
        <v>9105.6</v>
      </c>
      <c r="E137" s="34" t="n">
        <v>8842</v>
      </c>
      <c r="F137" s="34" t="n">
        <v>8842</v>
      </c>
    </row>
    <row r="138" customFormat="false" ht="13.8" hidden="false" customHeight="false" outlineLevel="0" collapsed="false">
      <c r="A138" s="23"/>
      <c r="B138" s="24" t="s">
        <v>246</v>
      </c>
      <c r="C138" s="25" t="s">
        <v>247</v>
      </c>
      <c r="D138" s="35" t="n">
        <v>72000</v>
      </c>
      <c r="E138" s="36" t="n">
        <v>66000</v>
      </c>
      <c r="F138" s="36" t="n">
        <v>66000</v>
      </c>
    </row>
    <row r="139" customFormat="false" ht="13.8" hidden="false" customHeight="false" outlineLevel="0" collapsed="false">
      <c r="A139" s="23"/>
      <c r="B139" s="24" t="s">
        <v>248</v>
      </c>
      <c r="C139" s="25" t="s">
        <v>249</v>
      </c>
      <c r="D139" s="35" t="n">
        <v>110000</v>
      </c>
      <c r="E139" s="36" t="n">
        <v>124745</v>
      </c>
      <c r="F139" s="36" t="n">
        <v>124745</v>
      </c>
    </row>
    <row r="140" customFormat="false" ht="13.8" hidden="false" customHeight="false" outlineLevel="0" collapsed="false">
      <c r="A140" s="116" t="s">
        <v>250</v>
      </c>
      <c r="B140" s="117"/>
      <c r="C140" s="118"/>
      <c r="D140" s="31" t="n">
        <f aca="false">SUM(D141:D151)</f>
        <v>2253000</v>
      </c>
      <c r="E140" s="32" t="n">
        <f aca="false">SUM(E141:E151)</f>
        <v>2243948</v>
      </c>
      <c r="F140" s="32" t="n">
        <f aca="false">SUM(F141:F151)</f>
        <v>2243948</v>
      </c>
    </row>
    <row r="141" customFormat="false" ht="13.8" hidden="false" customHeight="false" outlineLevel="0" collapsed="false">
      <c r="A141" s="23"/>
      <c r="B141" s="24" t="s">
        <v>251</v>
      </c>
      <c r="C141" s="25" t="s">
        <v>252</v>
      </c>
      <c r="D141" s="120" t="n">
        <f aca="false">2*(40000+15000+3*5000+10000)+10*(40000+2*7500+3*5000+18000)</f>
        <v>1040000</v>
      </c>
      <c r="E141" s="121" t="n">
        <v>1050000</v>
      </c>
      <c r="F141" s="121" t="n">
        <v>1050000</v>
      </c>
    </row>
    <row r="142" customFormat="false" ht="13.8" hidden="false" customHeight="false" outlineLevel="0" collapsed="false">
      <c r="A142" s="72"/>
      <c r="B142" s="24" t="s">
        <v>253</v>
      </c>
      <c r="C142" s="25" t="s">
        <v>254</v>
      </c>
      <c r="D142" s="35" t="n">
        <v>103000</v>
      </c>
      <c r="E142" s="36" t="n">
        <v>103000</v>
      </c>
      <c r="F142" s="36" t="n">
        <v>103000</v>
      </c>
    </row>
    <row r="143" customFormat="false" ht="13.8" hidden="false" customHeight="false" outlineLevel="0" collapsed="false">
      <c r="A143" s="23"/>
      <c r="B143" s="24" t="s">
        <v>255</v>
      </c>
      <c r="C143" s="25" t="s">
        <v>256</v>
      </c>
      <c r="D143" s="35" t="n">
        <f aca="false">300000+100000</f>
        <v>400000</v>
      </c>
      <c r="E143" s="36" t="n">
        <v>373500</v>
      </c>
      <c r="F143" s="36" t="n">
        <v>373500</v>
      </c>
    </row>
    <row r="144" customFormat="false" ht="13.8" hidden="false" customHeight="false" outlineLevel="0" collapsed="false">
      <c r="A144" s="23"/>
      <c r="B144" s="24" t="s">
        <v>257</v>
      </c>
      <c r="C144" s="25" t="s">
        <v>258</v>
      </c>
      <c r="D144" s="36" t="n">
        <v>45000</v>
      </c>
      <c r="E144" s="36" t="n">
        <v>42600</v>
      </c>
      <c r="F144" s="36" t="n">
        <v>42600</v>
      </c>
    </row>
    <row r="145" customFormat="false" ht="13.8" hidden="false" customHeight="false" outlineLevel="0" collapsed="false">
      <c r="A145" s="23"/>
      <c r="B145" s="24" t="s">
        <v>259</v>
      </c>
      <c r="C145" s="25" t="s">
        <v>260</v>
      </c>
      <c r="D145" s="36" t="n">
        <v>200000</v>
      </c>
      <c r="E145" s="36" t="n">
        <v>200000</v>
      </c>
      <c r="F145" s="36" t="n">
        <v>200000</v>
      </c>
    </row>
    <row r="146" customFormat="false" ht="13.8" hidden="false" customHeight="false" outlineLevel="0" collapsed="false">
      <c r="A146" s="23"/>
      <c r="B146" s="24" t="s">
        <v>261</v>
      </c>
      <c r="C146" s="25" t="s">
        <v>262</v>
      </c>
      <c r="D146" s="36" t="n">
        <v>20000</v>
      </c>
      <c r="E146" s="36" t="n">
        <v>36848</v>
      </c>
      <c r="F146" s="36" t="n">
        <v>36848</v>
      </c>
    </row>
    <row r="147" customFormat="false" ht="13.8" hidden="false" customHeight="false" outlineLevel="0" collapsed="false">
      <c r="A147" s="23"/>
      <c r="B147" s="24" t="s">
        <v>263</v>
      </c>
      <c r="C147" s="25" t="s">
        <v>264</v>
      </c>
      <c r="D147" s="36" t="n">
        <v>140000</v>
      </c>
      <c r="E147" s="36" t="n">
        <v>140000</v>
      </c>
      <c r="F147" s="36" t="n">
        <v>140000</v>
      </c>
    </row>
    <row r="148" s="122" customFormat="true" ht="13.8" hidden="false" customHeight="false" outlineLevel="0" collapsed="false">
      <c r="A148" s="23"/>
      <c r="B148" s="24" t="s">
        <v>265</v>
      </c>
      <c r="C148" s="25" t="s">
        <v>266</v>
      </c>
      <c r="D148" s="36" t="n">
        <v>0</v>
      </c>
      <c r="E148" s="36" t="n">
        <v>0</v>
      </c>
      <c r="F148" s="36" t="n">
        <v>0</v>
      </c>
    </row>
    <row r="149" customFormat="false" ht="13.8" hidden="false" customHeight="false" outlineLevel="0" collapsed="false">
      <c r="A149" s="23"/>
      <c r="B149" s="24" t="s">
        <v>267</v>
      </c>
      <c r="C149" s="25" t="s">
        <v>268</v>
      </c>
      <c r="D149" s="36" t="n">
        <v>30000</v>
      </c>
      <c r="E149" s="36" t="n">
        <v>30000</v>
      </c>
      <c r="F149" s="36" t="n">
        <v>30000</v>
      </c>
    </row>
    <row r="150" customFormat="false" ht="13.8" hidden="false" customHeight="false" outlineLevel="0" collapsed="false">
      <c r="A150" s="23"/>
      <c r="B150" s="24" t="s">
        <v>269</v>
      </c>
      <c r="C150" s="25" t="s">
        <v>270</v>
      </c>
      <c r="D150" s="35" t="n">
        <v>250000</v>
      </c>
      <c r="E150" s="36" t="n">
        <v>251000</v>
      </c>
      <c r="F150" s="36" t="n">
        <v>251000</v>
      </c>
    </row>
    <row r="151" customFormat="false" ht="13.8" hidden="false" customHeight="false" outlineLevel="0" collapsed="false">
      <c r="A151" s="23"/>
      <c r="B151" s="24" t="s">
        <v>271</v>
      </c>
      <c r="C151" s="25" t="s">
        <v>272</v>
      </c>
      <c r="D151" s="35" t="n">
        <v>25000</v>
      </c>
      <c r="E151" s="36" t="n">
        <v>17000</v>
      </c>
      <c r="F151" s="36" t="n">
        <v>17000</v>
      </c>
    </row>
    <row r="152" customFormat="false" ht="13.8" hidden="false" customHeight="false" outlineLevel="0" collapsed="false">
      <c r="A152" s="123" t="s">
        <v>273</v>
      </c>
      <c r="B152" s="124"/>
      <c r="C152" s="125"/>
      <c r="D152" s="31" t="n">
        <f aca="false">SUM(D153:D163)</f>
        <v>452000</v>
      </c>
      <c r="E152" s="32" t="n">
        <f aca="false">SUM(E153:E163)</f>
        <v>489242.15</v>
      </c>
      <c r="F152" s="32" t="n">
        <f aca="false">SUM(F153:F163)</f>
        <v>489242.15</v>
      </c>
    </row>
    <row r="153" customFormat="false" ht="13.8" hidden="false" customHeight="false" outlineLevel="0" collapsed="false">
      <c r="A153" s="23"/>
      <c r="B153" s="24" t="s">
        <v>274</v>
      </c>
      <c r="C153" s="25" t="s">
        <v>275</v>
      </c>
      <c r="D153" s="35" t="n">
        <v>120000</v>
      </c>
      <c r="E153" s="36" t="n">
        <v>128638.79</v>
      </c>
      <c r="F153" s="36" t="n">
        <v>128638.79</v>
      </c>
    </row>
    <row r="154" customFormat="false" ht="13.8" hidden="false" customHeight="false" outlineLevel="0" collapsed="false">
      <c r="A154" s="72"/>
      <c r="B154" s="24" t="s">
        <v>276</v>
      </c>
      <c r="C154" s="25" t="s">
        <v>277</v>
      </c>
      <c r="D154" s="36" t="n">
        <v>120000</v>
      </c>
      <c r="E154" s="36" t="n">
        <v>153458.8</v>
      </c>
      <c r="F154" s="36" t="n">
        <v>153458.8</v>
      </c>
    </row>
    <row r="155" customFormat="false" ht="13.8" hidden="false" customHeight="false" outlineLevel="0" collapsed="false">
      <c r="A155" s="23"/>
      <c r="B155" s="24" t="s">
        <v>278</v>
      </c>
      <c r="C155" s="25" t="s">
        <v>279</v>
      </c>
      <c r="D155" s="36" t="n">
        <v>85000</v>
      </c>
      <c r="E155" s="36" t="n">
        <v>89907.56</v>
      </c>
      <c r="F155" s="36" t="n">
        <v>89907.56</v>
      </c>
    </row>
    <row r="156" customFormat="false" ht="13.8" hidden="false" customHeight="false" outlineLevel="0" collapsed="false">
      <c r="A156" s="23"/>
      <c r="B156" s="24" t="s">
        <v>280</v>
      </c>
      <c r="C156" s="25" t="s">
        <v>281</v>
      </c>
      <c r="D156" s="35" t="n">
        <v>35000</v>
      </c>
      <c r="E156" s="36" t="n">
        <v>32480</v>
      </c>
      <c r="F156" s="36" t="n">
        <v>32480</v>
      </c>
    </row>
    <row r="157" customFormat="false" ht="13.8" hidden="false" customHeight="false" outlineLevel="0" collapsed="false">
      <c r="A157" s="23"/>
      <c r="B157" s="24" t="s">
        <v>282</v>
      </c>
      <c r="C157" s="25" t="s">
        <v>283</v>
      </c>
      <c r="D157" s="35" t="n">
        <v>8000</v>
      </c>
      <c r="E157" s="36" t="n">
        <v>9568</v>
      </c>
      <c r="F157" s="36" t="n">
        <v>9568</v>
      </c>
    </row>
    <row r="158" customFormat="false" ht="13.8" hidden="false" customHeight="false" outlineLevel="0" collapsed="false">
      <c r="A158" s="23"/>
      <c r="B158" s="24" t="s">
        <v>284</v>
      </c>
      <c r="C158" s="25" t="s">
        <v>285</v>
      </c>
      <c r="D158" s="35" t="n">
        <v>35000</v>
      </c>
      <c r="E158" s="36" t="n">
        <v>35684</v>
      </c>
      <c r="F158" s="36" t="n">
        <v>35684</v>
      </c>
    </row>
    <row r="159" customFormat="false" ht="13.8" hidden="false" customHeight="false" outlineLevel="0" collapsed="false">
      <c r="A159" s="23"/>
      <c r="B159" s="24" t="s">
        <v>286</v>
      </c>
      <c r="C159" s="25" t="s">
        <v>287</v>
      </c>
      <c r="D159" s="35" t="n">
        <v>6000</v>
      </c>
      <c r="E159" s="36" t="n">
        <v>0</v>
      </c>
      <c r="F159" s="36" t="n">
        <v>0</v>
      </c>
    </row>
    <row r="160" customFormat="false" ht="13.8" hidden="false" customHeight="false" outlineLevel="0" collapsed="false">
      <c r="A160" s="23"/>
      <c r="B160" s="24" t="s">
        <v>288</v>
      </c>
      <c r="C160" s="25" t="s">
        <v>289</v>
      </c>
      <c r="D160" s="36" t="n">
        <v>10000</v>
      </c>
      <c r="E160" s="36" t="n">
        <v>8716</v>
      </c>
      <c r="F160" s="36" t="n">
        <v>8716</v>
      </c>
    </row>
    <row r="161" customFormat="false" ht="13.8" hidden="false" customHeight="false" outlineLevel="0" collapsed="false">
      <c r="A161" s="23"/>
      <c r="B161" s="24" t="s">
        <v>290</v>
      </c>
      <c r="C161" s="25" t="s">
        <v>291</v>
      </c>
      <c r="D161" s="95" t="n">
        <v>10000</v>
      </c>
      <c r="E161" s="96" t="n">
        <v>10099</v>
      </c>
      <c r="F161" s="96" t="n">
        <v>10099</v>
      </c>
    </row>
    <row r="162" customFormat="false" ht="13.8" hidden="false" customHeight="false" outlineLevel="0" collapsed="false">
      <c r="A162" s="23"/>
      <c r="B162" s="24" t="s">
        <v>292</v>
      </c>
      <c r="C162" s="25" t="s">
        <v>293</v>
      </c>
      <c r="D162" s="95" t="n">
        <v>3000</v>
      </c>
      <c r="E162" s="96" t="n">
        <v>1050</v>
      </c>
      <c r="F162" s="96" t="n">
        <v>1050</v>
      </c>
    </row>
    <row r="163" customFormat="false" ht="13.8" hidden="false" customHeight="false" outlineLevel="0" collapsed="false">
      <c r="A163" s="23"/>
      <c r="B163" s="24" t="s">
        <v>294</v>
      </c>
      <c r="C163" s="25" t="s">
        <v>295</v>
      </c>
      <c r="D163" s="35" t="n">
        <v>20000</v>
      </c>
      <c r="E163" s="36" t="n">
        <v>19640</v>
      </c>
      <c r="F163" s="36" t="n">
        <v>19640</v>
      </c>
    </row>
    <row r="164" customFormat="false" ht="13.8" hidden="false" customHeight="false" outlineLevel="0" collapsed="false">
      <c r="A164" s="123" t="s">
        <v>296</v>
      </c>
      <c r="B164" s="124"/>
      <c r="C164" s="125"/>
      <c r="D164" s="31" t="n">
        <f aca="false">SUM(D165:D177)</f>
        <v>903824</v>
      </c>
      <c r="E164" s="32" t="n">
        <f aca="false">SUM(E165:E178)</f>
        <v>1163444.72</v>
      </c>
      <c r="F164" s="32" t="n">
        <f aca="false">SUM(F165:F178)</f>
        <v>1171338.14</v>
      </c>
    </row>
    <row r="165" customFormat="false" ht="13.8" hidden="false" customHeight="false" outlineLevel="0" collapsed="false">
      <c r="A165" s="23"/>
      <c r="B165" s="24" t="s">
        <v>297</v>
      </c>
      <c r="C165" s="25" t="s">
        <v>298</v>
      </c>
      <c r="D165" s="126" t="n">
        <v>500000</v>
      </c>
      <c r="E165" s="127" t="n">
        <v>376206.4</v>
      </c>
      <c r="F165" s="127" t="n">
        <v>376206.4</v>
      </c>
    </row>
    <row r="166" customFormat="false" ht="13.8" hidden="false" customHeight="false" outlineLevel="0" collapsed="false">
      <c r="A166" s="72"/>
      <c r="B166" s="24" t="s">
        <v>299</v>
      </c>
      <c r="C166" s="25" t="s">
        <v>300</v>
      </c>
      <c r="D166" s="35" t="n">
        <v>7000</v>
      </c>
      <c r="E166" s="36" t="n">
        <v>9148</v>
      </c>
      <c r="F166" s="36" t="n">
        <v>9148</v>
      </c>
    </row>
    <row r="167" customFormat="false" ht="13.8" hidden="false" customHeight="false" outlineLevel="0" collapsed="false">
      <c r="A167" s="23"/>
      <c r="B167" s="24" t="s">
        <v>301</v>
      </c>
      <c r="C167" s="25" t="s">
        <v>302</v>
      </c>
      <c r="D167" s="126" t="n">
        <v>25000</v>
      </c>
      <c r="E167" s="127" t="n">
        <v>37608.29</v>
      </c>
      <c r="F167" s="127" t="n">
        <v>37608.29</v>
      </c>
    </row>
    <row r="168" customFormat="false" ht="13.8" hidden="false" customHeight="false" outlineLevel="0" collapsed="false">
      <c r="A168" s="23"/>
      <c r="B168" s="24" t="s">
        <v>303</v>
      </c>
      <c r="C168" s="25" t="s">
        <v>304</v>
      </c>
      <c r="D168" s="35" t="n">
        <v>40000</v>
      </c>
      <c r="E168" s="36" t="n">
        <v>40706.97</v>
      </c>
      <c r="F168" s="36" t="n">
        <v>40706.97</v>
      </c>
    </row>
    <row r="169" customFormat="false" ht="13.8" hidden="false" customHeight="false" outlineLevel="0" collapsed="false">
      <c r="A169" s="23"/>
      <c r="B169" s="24" t="s">
        <v>305</v>
      </c>
      <c r="C169" s="25" t="s">
        <v>306</v>
      </c>
      <c r="D169" s="35" t="n">
        <v>30000</v>
      </c>
      <c r="E169" s="36" t="n">
        <v>29804.6</v>
      </c>
      <c r="F169" s="50" t="n">
        <f aca="false">29804.6+6</f>
        <v>29810.6</v>
      </c>
    </row>
    <row r="170" customFormat="false" ht="13.8" hidden="false" customHeight="false" outlineLevel="0" collapsed="false">
      <c r="A170" s="23"/>
      <c r="B170" s="24" t="s">
        <v>307</v>
      </c>
      <c r="C170" s="25" t="s">
        <v>308</v>
      </c>
      <c r="D170" s="35" t="n">
        <v>40000</v>
      </c>
      <c r="E170" s="36" t="n">
        <v>3986</v>
      </c>
      <c r="F170" s="36" t="n">
        <v>3986</v>
      </c>
    </row>
    <row r="171" customFormat="false" ht="13.8" hidden="false" customHeight="false" outlineLevel="0" collapsed="false">
      <c r="A171" s="23"/>
      <c r="B171" s="24" t="s">
        <v>309</v>
      </c>
      <c r="C171" s="25" t="s">
        <v>310</v>
      </c>
      <c r="D171" s="35" t="n">
        <v>30000</v>
      </c>
      <c r="E171" s="36" t="n">
        <v>28598</v>
      </c>
      <c r="F171" s="36" t="n">
        <v>28598</v>
      </c>
    </row>
    <row r="172" customFormat="false" ht="13.8" hidden="false" customHeight="false" outlineLevel="0" collapsed="false">
      <c r="A172" s="23"/>
      <c r="B172" s="24" t="s">
        <v>311</v>
      </c>
      <c r="C172" s="25" t="s">
        <v>312</v>
      </c>
      <c r="D172" s="35" t="n">
        <v>20000</v>
      </c>
      <c r="E172" s="36" t="n">
        <v>1492</v>
      </c>
      <c r="F172" s="36" t="n">
        <v>1492</v>
      </c>
    </row>
    <row r="173" customFormat="false" ht="13.8" hidden="false" customHeight="false" outlineLevel="0" collapsed="false">
      <c r="A173" s="23"/>
      <c r="B173" s="24" t="s">
        <v>313</v>
      </c>
      <c r="C173" s="25" t="s">
        <v>314</v>
      </c>
      <c r="D173" s="35" t="n">
        <v>40000</v>
      </c>
      <c r="E173" s="36" t="n">
        <v>21781.53</v>
      </c>
      <c r="F173" s="36" t="n">
        <v>21781.53</v>
      </c>
    </row>
    <row r="174" customFormat="false" ht="13.8" hidden="false" customHeight="false" outlineLevel="0" collapsed="false">
      <c r="A174" s="23"/>
      <c r="B174" s="24" t="s">
        <v>315</v>
      </c>
      <c r="C174" s="25" t="s">
        <v>316</v>
      </c>
      <c r="D174" s="35" t="n">
        <v>20000</v>
      </c>
      <c r="E174" s="36" t="n">
        <v>24216.15</v>
      </c>
      <c r="F174" s="36" t="n">
        <v>24216.15</v>
      </c>
    </row>
    <row r="175" customFormat="false" ht="13.8" hidden="false" customHeight="false" outlineLevel="0" collapsed="false">
      <c r="A175" s="23"/>
      <c r="B175" s="24" t="s">
        <v>317</v>
      </c>
      <c r="C175" s="25" t="s">
        <v>318</v>
      </c>
      <c r="D175" s="35" t="n">
        <v>75000</v>
      </c>
      <c r="E175" s="36" t="n">
        <v>81451.49</v>
      </c>
      <c r="F175" s="36" t="n">
        <v>81451.49</v>
      </c>
    </row>
    <row r="176" customFormat="false" ht="15" hidden="false" customHeight="true" outlineLevel="0" collapsed="false">
      <c r="A176" s="23"/>
      <c r="B176" s="24" t="s">
        <v>319</v>
      </c>
      <c r="C176" s="25" t="s">
        <v>320</v>
      </c>
      <c r="D176" s="35" t="n">
        <f aca="false">12*2500*1.21+13700</f>
        <v>50000</v>
      </c>
      <c r="E176" s="36" t="n">
        <v>11627.51</v>
      </c>
      <c r="F176" s="50" t="n">
        <f aca="false">11627.51+11820.85-3933.43</f>
        <v>19514.93</v>
      </c>
    </row>
    <row r="177" customFormat="false" ht="15" hidden="false" customHeight="true" outlineLevel="0" collapsed="false">
      <c r="A177" s="128"/>
      <c r="B177" s="129" t="s">
        <v>321</v>
      </c>
      <c r="C177" s="56" t="s">
        <v>322</v>
      </c>
      <c r="D177" s="35" t="n">
        <v>26824</v>
      </c>
      <c r="E177" s="36" t="n">
        <v>39317.78</v>
      </c>
      <c r="F177" s="36" t="n">
        <v>39317.78</v>
      </c>
    </row>
    <row r="178" customFormat="false" ht="13.8" hidden="false" customHeight="false" outlineLevel="0" collapsed="false">
      <c r="A178" s="128"/>
      <c r="B178" s="129" t="s">
        <v>323</v>
      </c>
      <c r="C178" s="56" t="s">
        <v>324</v>
      </c>
      <c r="D178" s="130" t="n">
        <v>0</v>
      </c>
      <c r="E178" s="131" t="n">
        <f aca="false">463500-14000+8000</f>
        <v>457500</v>
      </c>
      <c r="F178" s="131" t="n">
        <f aca="false">463500-14000+8000</f>
        <v>457500</v>
      </c>
    </row>
    <row r="179" customFormat="false" ht="13.8" hidden="false" customHeight="false" outlineLevel="0" collapsed="false">
      <c r="A179" s="132" t="s">
        <v>325</v>
      </c>
      <c r="B179" s="58"/>
      <c r="C179" s="133"/>
      <c r="D179" s="134" t="n">
        <f aca="false">D164+D152+D140+D133+D132+D121+D118+D109+D105+D101+D96+D92+D86+D74+D66+D51+D39</f>
        <v>20827999.6</v>
      </c>
      <c r="E179" s="61" t="n">
        <f aca="false">E164+E152+E140+E133+E132+E121+E118+E109+E105+E101+E96+E92+E86+E74+E66+E51+E39</f>
        <v>20603719.73</v>
      </c>
      <c r="F179" s="61" t="n">
        <f aca="false">F164+F152+F140+F133+F132+F121+F118+F109+F105+F101+F96+F92+F86+F74+F66+F51+F39</f>
        <v>20651031.33</v>
      </c>
    </row>
    <row r="180" customFormat="false" ht="13.8" hidden="false" customHeight="false" outlineLevel="0" collapsed="false">
      <c r="A180" s="135"/>
      <c r="B180" s="136"/>
      <c r="C180" s="6"/>
    </row>
    <row r="181" customFormat="false" ht="13.8" hidden="false" customHeight="false" outlineLevel="0" collapsed="false">
      <c r="A181" s="132" t="s">
        <v>326</v>
      </c>
      <c r="B181" s="137"/>
      <c r="C181" s="138"/>
      <c r="D181" s="139" t="n">
        <f aca="false">D35-D179</f>
        <v>-1324999.6</v>
      </c>
      <c r="E181" s="140" t="n">
        <f aca="false">E35-E179</f>
        <v>68835.2399999984</v>
      </c>
      <c r="F181" s="140" t="n">
        <f aca="false">F35-F179</f>
        <v>23434.6400000006</v>
      </c>
    </row>
    <row r="182" customFormat="false" ht="13.8" hidden="false" customHeight="false" outlineLevel="0" collapsed="false">
      <c r="C182" s="64"/>
    </row>
    <row r="183" customFormat="false" ht="13.8" hidden="false" customHeight="false" outlineLevel="0" collapsed="false">
      <c r="B183" s="141"/>
      <c r="C183" s="64" t="s">
        <v>327</v>
      </c>
    </row>
    <row r="184" customFormat="false" ht="13.8" hidden="false" customHeight="false" outlineLevel="0" collapsed="false">
      <c r="C184" s="64"/>
    </row>
    <row r="185" customFormat="false" ht="13.8" hidden="false" customHeight="false" outlineLevel="0" collapsed="false">
      <c r="C185" s="64"/>
    </row>
    <row r="186" customFormat="false" ht="13.8" hidden="false" customHeight="false" outlineLevel="0" collapsed="false">
      <c r="C186" s="64"/>
    </row>
    <row r="187" customFormat="false" ht="13.8" hidden="false" customHeight="false" outlineLevel="0" collapsed="false">
      <c r="C187" s="64"/>
    </row>
    <row r="188" customFormat="false" ht="13.8" hidden="false" customHeight="false" outlineLevel="0" collapsed="false">
      <c r="C188" s="64"/>
    </row>
    <row r="189" customFormat="false" ht="13.8" hidden="false" customHeight="false" outlineLevel="0" collapsed="false">
      <c r="C189" s="64"/>
    </row>
    <row r="190" customFormat="false" ht="13.8" hidden="false" customHeight="false" outlineLevel="0" collapsed="false">
      <c r="C190" s="64"/>
    </row>
    <row r="191" customFormat="false" ht="13.8" hidden="false" customHeight="false" outlineLevel="0" collapsed="false">
      <c r="C191" s="64"/>
    </row>
    <row r="192" customFormat="false" ht="13.8" hidden="false" customHeight="false" outlineLevel="0" collapsed="false">
      <c r="C192" s="64"/>
    </row>
    <row r="193" customFormat="false" ht="13.8" hidden="false" customHeight="false" outlineLevel="0" collapsed="false">
      <c r="C193" s="64"/>
    </row>
    <row r="194" customFormat="false" ht="13.8" hidden="false" customHeight="false" outlineLevel="0" collapsed="false">
      <c r="C194" s="64"/>
    </row>
    <row r="195" customFormat="false" ht="13.8" hidden="false" customHeight="false" outlineLevel="0" collapsed="false">
      <c r="C195" s="64"/>
    </row>
    <row r="196" customFormat="false" ht="13.8" hidden="false" customHeight="false" outlineLevel="0" collapsed="false">
      <c r="C196" s="64"/>
    </row>
    <row r="197" customFormat="false" ht="13.8" hidden="false" customHeight="false" outlineLevel="0" collapsed="false">
      <c r="C197" s="64"/>
    </row>
    <row r="198" customFormat="false" ht="13.8" hidden="false" customHeight="false" outlineLevel="0" collapsed="false">
      <c r="C198" s="64"/>
    </row>
    <row r="199" customFormat="false" ht="13.8" hidden="false" customHeight="false" outlineLevel="0" collapsed="false">
      <c r="C199" s="64"/>
    </row>
    <row r="200" customFormat="false" ht="13.8" hidden="false" customHeight="false" outlineLevel="0" collapsed="false">
      <c r="C200" s="64"/>
    </row>
    <row r="201" customFormat="false" ht="13.8" hidden="false" customHeight="false" outlineLevel="0" collapsed="false">
      <c r="C201" s="64"/>
    </row>
    <row r="202" customFormat="false" ht="13.8" hidden="false" customHeight="false" outlineLevel="0" collapsed="false">
      <c r="C202" s="64"/>
    </row>
    <row r="203" customFormat="false" ht="13.8" hidden="false" customHeight="false" outlineLevel="0" collapsed="false">
      <c r="C203" s="64"/>
    </row>
    <row r="204" customFormat="false" ht="13.8" hidden="false" customHeight="false" outlineLevel="0" collapsed="false">
      <c r="C204" s="64"/>
    </row>
    <row r="205" customFormat="false" ht="13.8" hidden="false" customHeight="false" outlineLevel="0" collapsed="false">
      <c r="C205" s="64"/>
    </row>
    <row r="206" customFormat="false" ht="13.8" hidden="false" customHeight="false" outlineLevel="0" collapsed="false">
      <c r="C206" s="64"/>
    </row>
    <row r="207" customFormat="false" ht="13.8" hidden="false" customHeight="false" outlineLevel="0" collapsed="false">
      <c r="C207" s="64"/>
    </row>
    <row r="208" customFormat="false" ht="13.8" hidden="false" customHeight="false" outlineLevel="0" collapsed="false">
      <c r="C208" s="64"/>
    </row>
    <row r="209" customFormat="false" ht="13.8" hidden="false" customHeight="false" outlineLevel="0" collapsed="false">
      <c r="C209" s="64"/>
    </row>
    <row r="210" customFormat="false" ht="13.8" hidden="false" customHeight="false" outlineLevel="0" collapsed="false">
      <c r="C210" s="64"/>
    </row>
    <row r="211" customFormat="false" ht="13.8" hidden="false" customHeight="false" outlineLevel="0" collapsed="false">
      <c r="C211" s="64"/>
    </row>
    <row r="212" customFormat="false" ht="13.8" hidden="false" customHeight="false" outlineLevel="0" collapsed="false">
      <c r="C212" s="64"/>
    </row>
    <row r="213" customFormat="false" ht="13.8" hidden="false" customHeight="false" outlineLevel="0" collapsed="false">
      <c r="C213" s="64"/>
    </row>
    <row r="214" customFormat="false" ht="13.8" hidden="false" customHeight="false" outlineLevel="0" collapsed="false">
      <c r="C214" s="64"/>
    </row>
    <row r="215" customFormat="false" ht="13.8" hidden="false" customHeight="false" outlineLevel="0" collapsed="false">
      <c r="C215" s="64"/>
    </row>
    <row r="216" customFormat="false" ht="13.8" hidden="false" customHeight="false" outlineLevel="0" collapsed="false">
      <c r="C216" s="64"/>
    </row>
    <row r="217" customFormat="false" ht="13.8" hidden="false" customHeight="false" outlineLevel="0" collapsed="false">
      <c r="C217" s="64"/>
    </row>
    <row r="218" customFormat="false" ht="13.8" hidden="false" customHeight="false" outlineLevel="0" collapsed="false">
      <c r="C218" s="64"/>
    </row>
    <row r="219" customFormat="false" ht="13.8" hidden="false" customHeight="false" outlineLevel="0" collapsed="false">
      <c r="C219" s="64"/>
    </row>
    <row r="220" customFormat="false" ht="13.8" hidden="false" customHeight="false" outlineLevel="0" collapsed="false">
      <c r="C220" s="64"/>
    </row>
    <row r="221" customFormat="false" ht="13.8" hidden="false" customHeight="false" outlineLevel="0" collapsed="false">
      <c r="C221" s="64"/>
    </row>
    <row r="222" customFormat="false" ht="13.8" hidden="false" customHeight="false" outlineLevel="0" collapsed="false">
      <c r="C222" s="64"/>
    </row>
    <row r="223" customFormat="false" ht="13.8" hidden="false" customHeight="false" outlineLevel="0" collapsed="false">
      <c r="C223" s="64"/>
    </row>
    <row r="224" customFormat="false" ht="13.8" hidden="false" customHeight="false" outlineLevel="0" collapsed="false">
      <c r="C224" s="64"/>
    </row>
    <row r="225" customFormat="false" ht="13.8" hidden="false" customHeight="false" outlineLevel="0" collapsed="false">
      <c r="C225" s="64"/>
    </row>
    <row r="226" customFormat="false" ht="13.8" hidden="false" customHeight="false" outlineLevel="0" collapsed="false">
      <c r="C226" s="64"/>
    </row>
    <row r="227" customFormat="false" ht="13.8" hidden="false" customHeight="false" outlineLevel="0" collapsed="false">
      <c r="C227" s="64"/>
    </row>
    <row r="228" customFormat="false" ht="13.8" hidden="false" customHeight="false" outlineLevel="0" collapsed="false">
      <c r="C228" s="64"/>
    </row>
    <row r="229" customFormat="false" ht="13.8" hidden="false" customHeight="false" outlineLevel="0" collapsed="false">
      <c r="C229" s="64"/>
    </row>
    <row r="230" customFormat="false" ht="13.8" hidden="false" customHeight="false" outlineLevel="0" collapsed="false">
      <c r="C230" s="64"/>
    </row>
    <row r="231" customFormat="false" ht="13.8" hidden="false" customHeight="false" outlineLevel="0" collapsed="false">
      <c r="C231" s="64"/>
    </row>
    <row r="232" customFormat="false" ht="13.8" hidden="false" customHeight="false" outlineLevel="0" collapsed="false">
      <c r="C232" s="64"/>
    </row>
    <row r="233" customFormat="false" ht="13.8" hidden="false" customHeight="false" outlineLevel="0" collapsed="false">
      <c r="C233" s="64"/>
    </row>
    <row r="234" customFormat="false" ht="13.8" hidden="false" customHeight="false" outlineLevel="0" collapsed="false">
      <c r="C234" s="64"/>
    </row>
    <row r="235" customFormat="false" ht="13.8" hidden="false" customHeight="false" outlineLevel="0" collapsed="false">
      <c r="C235" s="64"/>
    </row>
    <row r="236" customFormat="false" ht="13.8" hidden="false" customHeight="false" outlineLevel="0" collapsed="false">
      <c r="C236" s="64"/>
    </row>
    <row r="237" customFormat="false" ht="13.8" hidden="false" customHeight="false" outlineLevel="0" collapsed="false">
      <c r="C237" s="64"/>
    </row>
    <row r="238" customFormat="false" ht="13.8" hidden="false" customHeight="false" outlineLevel="0" collapsed="false">
      <c r="C238" s="64"/>
    </row>
    <row r="239" customFormat="false" ht="13.8" hidden="false" customHeight="false" outlineLevel="0" collapsed="false">
      <c r="C239" s="64"/>
    </row>
    <row r="240" customFormat="false" ht="13.8" hidden="false" customHeight="false" outlineLevel="0" collapsed="false">
      <c r="C240" s="64"/>
    </row>
    <row r="241" customFormat="false" ht="13.8" hidden="false" customHeight="false" outlineLevel="0" collapsed="false">
      <c r="C241" s="64"/>
    </row>
    <row r="242" customFormat="false" ht="13.8" hidden="false" customHeight="false" outlineLevel="0" collapsed="false">
      <c r="C242" s="64"/>
    </row>
    <row r="243" customFormat="false" ht="13.8" hidden="false" customHeight="false" outlineLevel="0" collapsed="false">
      <c r="C243" s="64"/>
    </row>
    <row r="244" customFormat="false" ht="13.8" hidden="false" customHeight="false" outlineLevel="0" collapsed="false">
      <c r="C244" s="64"/>
    </row>
    <row r="245" customFormat="false" ht="13.8" hidden="false" customHeight="false" outlineLevel="0" collapsed="false">
      <c r="C245" s="64"/>
    </row>
    <row r="246" customFormat="false" ht="13.8" hidden="false" customHeight="false" outlineLevel="0" collapsed="false">
      <c r="C246" s="64"/>
    </row>
    <row r="247" customFormat="false" ht="13.8" hidden="false" customHeight="false" outlineLevel="0" collapsed="false">
      <c r="C247" s="64"/>
    </row>
    <row r="248" customFormat="false" ht="13.8" hidden="false" customHeight="false" outlineLevel="0" collapsed="false">
      <c r="C248" s="64"/>
    </row>
    <row r="249" customFormat="false" ht="13.8" hidden="false" customHeight="false" outlineLevel="0" collapsed="false">
      <c r="C249" s="64"/>
    </row>
    <row r="250" customFormat="false" ht="13.8" hidden="false" customHeight="false" outlineLevel="0" collapsed="false">
      <c r="C250" s="64"/>
    </row>
    <row r="251" customFormat="false" ht="13.8" hidden="false" customHeight="false" outlineLevel="0" collapsed="false">
      <c r="C251" s="64"/>
    </row>
    <row r="252" customFormat="false" ht="13.8" hidden="false" customHeight="false" outlineLevel="0" collapsed="false">
      <c r="C252" s="64"/>
    </row>
    <row r="253" customFormat="false" ht="13.8" hidden="false" customHeight="false" outlineLevel="0" collapsed="false">
      <c r="C253" s="64"/>
    </row>
    <row r="254" customFormat="false" ht="13.8" hidden="false" customHeight="false" outlineLevel="0" collapsed="false">
      <c r="C254" s="64"/>
    </row>
    <row r="255" customFormat="false" ht="13.8" hidden="false" customHeight="false" outlineLevel="0" collapsed="false">
      <c r="C255" s="64"/>
    </row>
    <row r="256" customFormat="false" ht="13.8" hidden="false" customHeight="false" outlineLevel="0" collapsed="false">
      <c r="C256" s="64"/>
    </row>
    <row r="257" customFormat="false" ht="13.8" hidden="false" customHeight="false" outlineLevel="0" collapsed="false">
      <c r="C257" s="64"/>
    </row>
    <row r="258" customFormat="false" ht="13.8" hidden="false" customHeight="false" outlineLevel="0" collapsed="false">
      <c r="C258" s="64"/>
    </row>
    <row r="259" customFormat="false" ht="13.8" hidden="false" customHeight="false" outlineLevel="0" collapsed="false">
      <c r="C259" s="64"/>
    </row>
    <row r="260" customFormat="false" ht="13.8" hidden="false" customHeight="false" outlineLevel="0" collapsed="false">
      <c r="C260" s="64"/>
    </row>
    <row r="261" customFormat="false" ht="13.8" hidden="false" customHeight="false" outlineLevel="0" collapsed="false">
      <c r="C261" s="64"/>
    </row>
    <row r="262" customFormat="false" ht="13.8" hidden="false" customHeight="false" outlineLevel="0" collapsed="false">
      <c r="C262" s="64"/>
    </row>
    <row r="263" customFormat="false" ht="13.8" hidden="false" customHeight="false" outlineLevel="0" collapsed="false">
      <c r="C263" s="64"/>
    </row>
    <row r="264" customFormat="false" ht="13.8" hidden="false" customHeight="false" outlineLevel="0" collapsed="false">
      <c r="C264" s="64"/>
    </row>
    <row r="265" customFormat="false" ht="13.8" hidden="false" customHeight="false" outlineLevel="0" collapsed="false">
      <c r="C265" s="64"/>
    </row>
    <row r="266" customFormat="false" ht="13.8" hidden="false" customHeight="false" outlineLevel="0" collapsed="false">
      <c r="C266" s="64"/>
    </row>
    <row r="267" customFormat="false" ht="13.8" hidden="false" customHeight="false" outlineLevel="0" collapsed="false">
      <c r="C267" s="64"/>
    </row>
    <row r="268" customFormat="false" ht="13.8" hidden="false" customHeight="false" outlineLevel="0" collapsed="false">
      <c r="C268" s="64"/>
    </row>
    <row r="269" customFormat="false" ht="13.8" hidden="false" customHeight="false" outlineLevel="0" collapsed="false">
      <c r="C269" s="64"/>
    </row>
    <row r="270" customFormat="false" ht="13.8" hidden="false" customHeight="false" outlineLevel="0" collapsed="false">
      <c r="C270" s="64"/>
    </row>
    <row r="271" customFormat="false" ht="13.8" hidden="false" customHeight="false" outlineLevel="0" collapsed="false">
      <c r="C271" s="64"/>
    </row>
    <row r="272" customFormat="false" ht="13.8" hidden="false" customHeight="false" outlineLevel="0" collapsed="false">
      <c r="C272" s="64"/>
    </row>
    <row r="273" customFormat="false" ht="13.8" hidden="false" customHeight="false" outlineLevel="0" collapsed="false">
      <c r="C273" s="64"/>
    </row>
    <row r="274" customFormat="false" ht="13.8" hidden="false" customHeight="false" outlineLevel="0" collapsed="false">
      <c r="C274" s="64"/>
    </row>
    <row r="275" customFormat="false" ht="13.8" hidden="false" customHeight="false" outlineLevel="0" collapsed="false">
      <c r="C275" s="64"/>
    </row>
    <row r="276" customFormat="false" ht="13.8" hidden="false" customHeight="false" outlineLevel="0" collapsed="false">
      <c r="C276" s="64"/>
    </row>
    <row r="277" customFormat="false" ht="13.8" hidden="false" customHeight="false" outlineLevel="0" collapsed="false">
      <c r="C277" s="64"/>
    </row>
    <row r="278" customFormat="false" ht="13.8" hidden="false" customHeight="false" outlineLevel="0" collapsed="false">
      <c r="C278" s="64"/>
    </row>
    <row r="279" customFormat="false" ht="13.8" hidden="false" customHeight="false" outlineLevel="0" collapsed="false">
      <c r="C279" s="64"/>
    </row>
    <row r="280" customFormat="false" ht="13.8" hidden="false" customHeight="false" outlineLevel="0" collapsed="false">
      <c r="C280" s="64"/>
    </row>
    <row r="281" customFormat="false" ht="13.8" hidden="false" customHeight="false" outlineLevel="0" collapsed="false">
      <c r="C281" s="64"/>
    </row>
    <row r="282" customFormat="false" ht="13.8" hidden="false" customHeight="false" outlineLevel="0" collapsed="false">
      <c r="C282" s="64"/>
    </row>
    <row r="283" customFormat="false" ht="13.8" hidden="false" customHeight="false" outlineLevel="0" collapsed="false">
      <c r="C283" s="64"/>
    </row>
    <row r="284" customFormat="false" ht="13.8" hidden="false" customHeight="false" outlineLevel="0" collapsed="false">
      <c r="C284" s="64"/>
    </row>
    <row r="285" customFormat="false" ht="13.8" hidden="false" customHeight="false" outlineLevel="0" collapsed="false">
      <c r="C285" s="64"/>
    </row>
    <row r="286" customFormat="false" ht="13.8" hidden="false" customHeight="false" outlineLevel="0" collapsed="false">
      <c r="C286" s="64"/>
    </row>
    <row r="287" customFormat="false" ht="13.8" hidden="false" customHeight="false" outlineLevel="0" collapsed="false">
      <c r="C287" s="64"/>
    </row>
    <row r="288" customFormat="false" ht="13.8" hidden="false" customHeight="false" outlineLevel="0" collapsed="false">
      <c r="C288" s="64"/>
    </row>
    <row r="289" customFormat="false" ht="13.8" hidden="false" customHeight="false" outlineLevel="0" collapsed="false">
      <c r="C289" s="64"/>
    </row>
    <row r="290" customFormat="false" ht="13.8" hidden="false" customHeight="false" outlineLevel="0" collapsed="false">
      <c r="C290" s="64"/>
    </row>
    <row r="291" customFormat="false" ht="13.8" hidden="false" customHeight="false" outlineLevel="0" collapsed="false">
      <c r="C291" s="64"/>
    </row>
    <row r="292" customFormat="false" ht="13.8" hidden="false" customHeight="false" outlineLevel="0" collapsed="false">
      <c r="C292" s="64"/>
    </row>
    <row r="293" customFormat="false" ht="13.8" hidden="false" customHeight="false" outlineLevel="0" collapsed="false">
      <c r="C293" s="64"/>
    </row>
    <row r="294" customFormat="false" ht="13.8" hidden="false" customHeight="false" outlineLevel="0" collapsed="false">
      <c r="C294" s="64"/>
    </row>
    <row r="295" customFormat="false" ht="13.8" hidden="false" customHeight="false" outlineLevel="0" collapsed="false">
      <c r="C295" s="64"/>
    </row>
    <row r="296" customFormat="false" ht="13.8" hidden="false" customHeight="false" outlineLevel="0" collapsed="false">
      <c r="C296" s="64"/>
    </row>
    <row r="297" customFormat="false" ht="13.8" hidden="false" customHeight="false" outlineLevel="0" collapsed="false">
      <c r="C297" s="64"/>
    </row>
    <row r="298" customFormat="false" ht="13.8" hidden="false" customHeight="false" outlineLevel="0" collapsed="false">
      <c r="C298" s="64"/>
    </row>
    <row r="299" customFormat="false" ht="13.8" hidden="false" customHeight="false" outlineLevel="0" collapsed="false">
      <c r="C299" s="64"/>
    </row>
    <row r="300" customFormat="false" ht="13.8" hidden="false" customHeight="false" outlineLevel="0" collapsed="false">
      <c r="C300" s="64"/>
    </row>
    <row r="301" customFormat="false" ht="13.8" hidden="false" customHeight="false" outlineLevel="0" collapsed="false">
      <c r="C301" s="64"/>
    </row>
    <row r="302" customFormat="false" ht="13.8" hidden="false" customHeight="false" outlineLevel="0" collapsed="false">
      <c r="C302" s="64"/>
    </row>
    <row r="303" customFormat="false" ht="13.8" hidden="false" customHeight="false" outlineLevel="0" collapsed="false">
      <c r="C303" s="64"/>
    </row>
    <row r="304" customFormat="false" ht="13.8" hidden="false" customHeight="false" outlineLevel="0" collapsed="false">
      <c r="C304" s="64"/>
    </row>
    <row r="305" customFormat="false" ht="13.8" hidden="false" customHeight="false" outlineLevel="0" collapsed="false">
      <c r="C305" s="64"/>
    </row>
    <row r="306" customFormat="false" ht="13.8" hidden="false" customHeight="false" outlineLevel="0" collapsed="false">
      <c r="C306" s="64"/>
    </row>
    <row r="307" customFormat="false" ht="13.8" hidden="false" customHeight="false" outlineLevel="0" collapsed="false">
      <c r="C307" s="64"/>
    </row>
    <row r="308" customFormat="false" ht="13.8" hidden="false" customHeight="false" outlineLevel="0" collapsed="false">
      <c r="C308" s="64"/>
    </row>
    <row r="309" customFormat="false" ht="13.8" hidden="false" customHeight="false" outlineLevel="0" collapsed="false">
      <c r="C309" s="64"/>
    </row>
    <row r="310" customFormat="false" ht="13.8" hidden="false" customHeight="false" outlineLevel="0" collapsed="false">
      <c r="C310" s="64"/>
    </row>
    <row r="311" customFormat="false" ht="13.8" hidden="false" customHeight="false" outlineLevel="0" collapsed="false">
      <c r="C311" s="64"/>
    </row>
    <row r="312" customFormat="false" ht="13.8" hidden="false" customHeight="false" outlineLevel="0" collapsed="false">
      <c r="C312" s="64"/>
    </row>
    <row r="313" customFormat="false" ht="13.8" hidden="false" customHeight="false" outlineLevel="0" collapsed="false">
      <c r="C313" s="64"/>
    </row>
    <row r="314" customFormat="false" ht="13.8" hidden="false" customHeight="false" outlineLevel="0" collapsed="false">
      <c r="C314" s="64"/>
    </row>
    <row r="315" customFormat="false" ht="13.8" hidden="false" customHeight="false" outlineLevel="0" collapsed="false">
      <c r="C315" s="64"/>
    </row>
    <row r="316" customFormat="false" ht="13.8" hidden="false" customHeight="false" outlineLevel="0" collapsed="false">
      <c r="C316" s="64"/>
    </row>
    <row r="317" customFormat="false" ht="13.8" hidden="false" customHeight="false" outlineLevel="0" collapsed="false">
      <c r="C317" s="64"/>
    </row>
    <row r="318" customFormat="false" ht="13.8" hidden="false" customHeight="false" outlineLevel="0" collapsed="false">
      <c r="C318" s="64"/>
    </row>
    <row r="319" customFormat="false" ht="13.8" hidden="false" customHeight="false" outlineLevel="0" collapsed="false">
      <c r="C319" s="64"/>
    </row>
    <row r="320" customFormat="false" ht="13.8" hidden="false" customHeight="false" outlineLevel="0" collapsed="false">
      <c r="C320" s="64"/>
    </row>
    <row r="321" customFormat="false" ht="13.8" hidden="false" customHeight="false" outlineLevel="0" collapsed="false">
      <c r="C321" s="64"/>
    </row>
    <row r="322" customFormat="false" ht="13.8" hidden="false" customHeight="false" outlineLevel="0" collapsed="false">
      <c r="C322" s="64"/>
    </row>
    <row r="323" customFormat="false" ht="13.8" hidden="false" customHeight="false" outlineLevel="0" collapsed="false">
      <c r="C323" s="64"/>
    </row>
    <row r="324" customFormat="false" ht="13.8" hidden="false" customHeight="false" outlineLevel="0" collapsed="false">
      <c r="C324" s="64"/>
    </row>
    <row r="325" customFormat="false" ht="13.8" hidden="false" customHeight="false" outlineLevel="0" collapsed="false">
      <c r="C325" s="64"/>
    </row>
    <row r="326" customFormat="false" ht="13.8" hidden="false" customHeight="false" outlineLevel="0" collapsed="false">
      <c r="C326" s="64"/>
    </row>
    <row r="327" customFormat="false" ht="13.8" hidden="false" customHeight="false" outlineLevel="0" collapsed="false">
      <c r="C327" s="64"/>
    </row>
    <row r="328" customFormat="false" ht="13.8" hidden="false" customHeight="false" outlineLevel="0" collapsed="false">
      <c r="C328" s="64"/>
    </row>
    <row r="329" customFormat="false" ht="13.8" hidden="false" customHeight="false" outlineLevel="0" collapsed="false">
      <c r="C329" s="64"/>
    </row>
    <row r="330" customFormat="false" ht="13.8" hidden="false" customHeight="false" outlineLevel="0" collapsed="false">
      <c r="C330" s="64"/>
    </row>
    <row r="331" customFormat="false" ht="13.8" hidden="false" customHeight="false" outlineLevel="0" collapsed="false">
      <c r="C331" s="64"/>
    </row>
    <row r="332" customFormat="false" ht="13.8" hidden="false" customHeight="false" outlineLevel="0" collapsed="false">
      <c r="C332" s="64"/>
    </row>
    <row r="333" customFormat="false" ht="13.8" hidden="false" customHeight="false" outlineLevel="0" collapsed="false">
      <c r="C333" s="64"/>
    </row>
    <row r="334" customFormat="false" ht="13.8" hidden="false" customHeight="false" outlineLevel="0" collapsed="false">
      <c r="C334" s="64"/>
    </row>
    <row r="335" customFormat="false" ht="13.8" hidden="false" customHeight="false" outlineLevel="0" collapsed="false">
      <c r="C335" s="64"/>
    </row>
    <row r="336" customFormat="false" ht="13.8" hidden="false" customHeight="false" outlineLevel="0" collapsed="false">
      <c r="C336" s="64"/>
    </row>
    <row r="337" customFormat="false" ht="13.8" hidden="false" customHeight="false" outlineLevel="0" collapsed="false">
      <c r="C337" s="64"/>
    </row>
    <row r="338" customFormat="false" ht="13.8" hidden="false" customHeight="false" outlineLevel="0" collapsed="false">
      <c r="C338" s="64"/>
    </row>
    <row r="339" customFormat="false" ht="13.8" hidden="false" customHeight="false" outlineLevel="0" collapsed="false">
      <c r="C339" s="64"/>
    </row>
    <row r="340" customFormat="false" ht="13.8" hidden="false" customHeight="false" outlineLevel="0" collapsed="false">
      <c r="C340" s="64"/>
    </row>
    <row r="341" customFormat="false" ht="13.8" hidden="false" customHeight="false" outlineLevel="0" collapsed="false">
      <c r="C341" s="64"/>
    </row>
    <row r="342" customFormat="false" ht="13.8" hidden="false" customHeight="false" outlineLevel="0" collapsed="false">
      <c r="C342" s="64"/>
    </row>
    <row r="343" customFormat="false" ht="13.8" hidden="false" customHeight="false" outlineLevel="0" collapsed="false">
      <c r="C343" s="64"/>
    </row>
    <row r="344" customFormat="false" ht="13.8" hidden="false" customHeight="false" outlineLevel="0" collapsed="false">
      <c r="C344" s="64"/>
    </row>
    <row r="345" customFormat="false" ht="13.8" hidden="false" customHeight="false" outlineLevel="0" collapsed="false">
      <c r="C345" s="64"/>
    </row>
    <row r="346" customFormat="false" ht="13.8" hidden="false" customHeight="false" outlineLevel="0" collapsed="false">
      <c r="C346" s="64"/>
    </row>
    <row r="347" customFormat="false" ht="13.8" hidden="false" customHeight="false" outlineLevel="0" collapsed="false">
      <c r="C347" s="64"/>
    </row>
    <row r="348" customFormat="false" ht="13.8" hidden="false" customHeight="false" outlineLevel="0" collapsed="false">
      <c r="C348" s="64"/>
    </row>
    <row r="349" customFormat="false" ht="13.8" hidden="false" customHeight="false" outlineLevel="0" collapsed="false">
      <c r="C349" s="64"/>
    </row>
    <row r="350" customFormat="false" ht="13.8" hidden="false" customHeight="false" outlineLevel="0" collapsed="false">
      <c r="C350" s="64"/>
    </row>
    <row r="351" customFormat="false" ht="13.8" hidden="false" customHeight="false" outlineLevel="0" collapsed="false">
      <c r="C351" s="64"/>
    </row>
    <row r="352" customFormat="false" ht="13.8" hidden="false" customHeight="false" outlineLevel="0" collapsed="false">
      <c r="C352" s="64"/>
    </row>
    <row r="353" customFormat="false" ht="13.8" hidden="false" customHeight="false" outlineLevel="0" collapsed="false">
      <c r="C353" s="64"/>
    </row>
    <row r="354" customFormat="false" ht="13.8" hidden="false" customHeight="false" outlineLevel="0" collapsed="false">
      <c r="C354" s="64"/>
    </row>
    <row r="355" customFormat="false" ht="13.8" hidden="false" customHeight="false" outlineLevel="0" collapsed="false">
      <c r="C355" s="64"/>
    </row>
    <row r="356" customFormat="false" ht="13.8" hidden="false" customHeight="false" outlineLevel="0" collapsed="false">
      <c r="C356" s="64"/>
    </row>
    <row r="357" customFormat="false" ht="13.8" hidden="false" customHeight="false" outlineLevel="0" collapsed="false">
      <c r="C357" s="64"/>
    </row>
    <row r="358" customFormat="false" ht="13.8" hidden="false" customHeight="false" outlineLevel="0" collapsed="false">
      <c r="C358" s="64"/>
    </row>
    <row r="359" customFormat="false" ht="13.8" hidden="false" customHeight="false" outlineLevel="0" collapsed="false">
      <c r="C359" s="64"/>
    </row>
    <row r="360" customFormat="false" ht="13.8" hidden="false" customHeight="false" outlineLevel="0" collapsed="false">
      <c r="C360" s="64"/>
    </row>
    <row r="361" customFormat="false" ht="13.8" hidden="false" customHeight="false" outlineLevel="0" collapsed="false">
      <c r="C361" s="64"/>
    </row>
    <row r="362" customFormat="false" ht="13.8" hidden="false" customHeight="false" outlineLevel="0" collapsed="false">
      <c r="C362" s="64"/>
    </row>
    <row r="363" customFormat="false" ht="13.8" hidden="false" customHeight="false" outlineLevel="0" collapsed="false">
      <c r="C363" s="64"/>
    </row>
    <row r="364" customFormat="false" ht="13.8" hidden="false" customHeight="false" outlineLevel="0" collapsed="false">
      <c r="C364" s="64"/>
    </row>
    <row r="365" customFormat="false" ht="13.8" hidden="false" customHeight="false" outlineLevel="0" collapsed="false">
      <c r="C365" s="64"/>
    </row>
    <row r="366" customFormat="false" ht="13.8" hidden="false" customHeight="false" outlineLevel="0" collapsed="false">
      <c r="C366" s="64"/>
    </row>
    <row r="367" customFormat="false" ht="13.8" hidden="false" customHeight="false" outlineLevel="0" collapsed="false">
      <c r="C367" s="64"/>
    </row>
    <row r="368" customFormat="false" ht="13.8" hidden="false" customHeight="false" outlineLevel="0" collapsed="false">
      <c r="C368" s="64"/>
    </row>
    <row r="369" customFormat="false" ht="13.8" hidden="false" customHeight="false" outlineLevel="0" collapsed="false">
      <c r="C369" s="64"/>
    </row>
    <row r="370" customFormat="false" ht="13.8" hidden="false" customHeight="false" outlineLevel="0" collapsed="false">
      <c r="C370" s="64"/>
    </row>
    <row r="371" customFormat="false" ht="13.8" hidden="false" customHeight="false" outlineLevel="0" collapsed="false">
      <c r="C371" s="64"/>
    </row>
    <row r="372" customFormat="false" ht="13.8" hidden="false" customHeight="false" outlineLevel="0" collapsed="false">
      <c r="C372" s="64"/>
    </row>
    <row r="373" customFormat="false" ht="13.8" hidden="false" customHeight="false" outlineLevel="0" collapsed="false">
      <c r="C373" s="64"/>
    </row>
    <row r="374" customFormat="false" ht="13.8" hidden="false" customHeight="false" outlineLevel="0" collapsed="false">
      <c r="C374" s="64"/>
    </row>
    <row r="375" customFormat="false" ht="13.8" hidden="false" customHeight="false" outlineLevel="0" collapsed="false">
      <c r="C375" s="64"/>
    </row>
    <row r="376" customFormat="false" ht="13.8" hidden="false" customHeight="false" outlineLevel="0" collapsed="false">
      <c r="C376" s="64"/>
    </row>
    <row r="377" customFormat="false" ht="13.8" hidden="false" customHeight="false" outlineLevel="0" collapsed="false">
      <c r="C377" s="64"/>
    </row>
    <row r="378" customFormat="false" ht="13.8" hidden="false" customHeight="false" outlineLevel="0" collapsed="false">
      <c r="C378" s="64"/>
    </row>
    <row r="379" customFormat="false" ht="13.8" hidden="false" customHeight="false" outlineLevel="0" collapsed="false">
      <c r="C379" s="64"/>
    </row>
    <row r="380" customFormat="false" ht="13.8" hidden="false" customHeight="false" outlineLevel="0" collapsed="false">
      <c r="C380" s="64"/>
    </row>
    <row r="381" customFormat="false" ht="13.8" hidden="false" customHeight="false" outlineLevel="0" collapsed="false">
      <c r="C381" s="64"/>
    </row>
    <row r="382" customFormat="false" ht="13.8" hidden="false" customHeight="false" outlineLevel="0" collapsed="false">
      <c r="C382" s="64"/>
    </row>
    <row r="383" customFormat="false" ht="13.8" hidden="false" customHeight="false" outlineLevel="0" collapsed="false">
      <c r="C383" s="64"/>
    </row>
    <row r="384" customFormat="false" ht="13.8" hidden="false" customHeight="false" outlineLevel="0" collapsed="false">
      <c r="C384" s="64"/>
    </row>
    <row r="385" customFormat="false" ht="13.8" hidden="false" customHeight="false" outlineLevel="0" collapsed="false">
      <c r="C385" s="64"/>
    </row>
    <row r="386" customFormat="false" ht="13.8" hidden="false" customHeight="false" outlineLevel="0" collapsed="false">
      <c r="C386" s="64"/>
    </row>
    <row r="387" customFormat="false" ht="13.8" hidden="false" customHeight="false" outlineLevel="0" collapsed="false">
      <c r="C387" s="64"/>
    </row>
    <row r="388" customFormat="false" ht="13.8" hidden="false" customHeight="false" outlineLevel="0" collapsed="false">
      <c r="C388" s="64"/>
    </row>
    <row r="389" customFormat="false" ht="13.8" hidden="false" customHeight="false" outlineLevel="0" collapsed="false">
      <c r="C389" s="64"/>
    </row>
    <row r="390" customFormat="false" ht="13.8" hidden="false" customHeight="false" outlineLevel="0" collapsed="false">
      <c r="C390" s="64"/>
    </row>
    <row r="391" customFormat="false" ht="13.8" hidden="false" customHeight="false" outlineLevel="0" collapsed="false">
      <c r="C391" s="64"/>
    </row>
    <row r="392" customFormat="false" ht="13.8" hidden="false" customHeight="false" outlineLevel="0" collapsed="false">
      <c r="C392" s="64"/>
    </row>
    <row r="393" customFormat="false" ht="13.8" hidden="false" customHeight="false" outlineLevel="0" collapsed="false">
      <c r="C393" s="64"/>
    </row>
    <row r="394" customFormat="false" ht="13.8" hidden="false" customHeight="false" outlineLevel="0" collapsed="false">
      <c r="C394" s="64"/>
    </row>
    <row r="395" customFormat="false" ht="13.8" hidden="false" customHeight="false" outlineLevel="0" collapsed="false">
      <c r="C395" s="64"/>
    </row>
    <row r="396" customFormat="false" ht="13.8" hidden="false" customHeight="false" outlineLevel="0" collapsed="false">
      <c r="C396" s="64"/>
    </row>
    <row r="397" customFormat="false" ht="13.8" hidden="false" customHeight="false" outlineLevel="0" collapsed="false">
      <c r="C397" s="64"/>
    </row>
    <row r="398" customFormat="false" ht="13.8" hidden="false" customHeight="false" outlineLevel="0" collapsed="false">
      <c r="C398" s="64"/>
    </row>
    <row r="399" customFormat="false" ht="13.8" hidden="false" customHeight="false" outlineLevel="0" collapsed="false">
      <c r="C399" s="64"/>
    </row>
    <row r="400" customFormat="false" ht="13.8" hidden="false" customHeight="false" outlineLevel="0" collapsed="false">
      <c r="C400" s="64"/>
    </row>
    <row r="401" customFormat="false" ht="13.8" hidden="false" customHeight="false" outlineLevel="0" collapsed="false">
      <c r="C401" s="64"/>
    </row>
    <row r="402" customFormat="false" ht="13.8" hidden="false" customHeight="false" outlineLevel="0" collapsed="false">
      <c r="C402" s="64"/>
    </row>
    <row r="403" customFormat="false" ht="13.8" hidden="false" customHeight="false" outlineLevel="0" collapsed="false">
      <c r="C403" s="64"/>
    </row>
    <row r="404" customFormat="false" ht="13.8" hidden="false" customHeight="false" outlineLevel="0" collapsed="false">
      <c r="C404" s="64"/>
    </row>
    <row r="405" customFormat="false" ht="13.8" hidden="false" customHeight="false" outlineLevel="0" collapsed="false">
      <c r="C405" s="64"/>
    </row>
    <row r="406" customFormat="false" ht="13.8" hidden="false" customHeight="false" outlineLevel="0" collapsed="false">
      <c r="C406" s="64"/>
    </row>
    <row r="407" customFormat="false" ht="13.8" hidden="false" customHeight="false" outlineLevel="0" collapsed="false">
      <c r="C407" s="64"/>
    </row>
    <row r="408" customFormat="false" ht="13.8" hidden="false" customHeight="false" outlineLevel="0" collapsed="false">
      <c r="C408" s="64"/>
    </row>
    <row r="409" customFormat="false" ht="13.8" hidden="false" customHeight="false" outlineLevel="0" collapsed="false">
      <c r="C409" s="64"/>
    </row>
    <row r="410" customFormat="false" ht="13.8" hidden="false" customHeight="false" outlineLevel="0" collapsed="false">
      <c r="C410" s="64"/>
    </row>
    <row r="411" customFormat="false" ht="13.8" hidden="false" customHeight="false" outlineLevel="0" collapsed="false">
      <c r="C411" s="64"/>
    </row>
    <row r="412" customFormat="false" ht="13.8" hidden="false" customHeight="false" outlineLevel="0" collapsed="false">
      <c r="C412" s="64"/>
    </row>
    <row r="413" customFormat="false" ht="13.8" hidden="false" customHeight="false" outlineLevel="0" collapsed="false">
      <c r="C413" s="64"/>
    </row>
    <row r="414" customFormat="false" ht="13.8" hidden="false" customHeight="false" outlineLevel="0" collapsed="false">
      <c r="C414" s="64"/>
    </row>
    <row r="415" customFormat="false" ht="13.8" hidden="false" customHeight="false" outlineLevel="0" collapsed="false">
      <c r="C415" s="64"/>
    </row>
    <row r="416" customFormat="false" ht="13.8" hidden="false" customHeight="false" outlineLevel="0" collapsed="false">
      <c r="C416" s="64"/>
    </row>
    <row r="417" customFormat="false" ht="13.8" hidden="false" customHeight="false" outlineLevel="0" collapsed="false">
      <c r="C417" s="64"/>
    </row>
    <row r="418" customFormat="false" ht="13.8" hidden="false" customHeight="false" outlineLevel="0" collapsed="false">
      <c r="C418" s="64"/>
    </row>
    <row r="419" customFormat="false" ht="13.8" hidden="false" customHeight="false" outlineLevel="0" collapsed="false">
      <c r="C419" s="64"/>
    </row>
    <row r="420" customFormat="false" ht="13.8" hidden="false" customHeight="false" outlineLevel="0" collapsed="false">
      <c r="C420" s="64"/>
    </row>
    <row r="421" customFormat="false" ht="13.8" hidden="false" customHeight="false" outlineLevel="0" collapsed="false">
      <c r="C421" s="64"/>
    </row>
    <row r="422" customFormat="false" ht="13.8" hidden="false" customHeight="false" outlineLevel="0" collapsed="false">
      <c r="C422" s="64"/>
    </row>
    <row r="423" customFormat="false" ht="13.8" hidden="false" customHeight="false" outlineLevel="0" collapsed="false">
      <c r="C423" s="64"/>
    </row>
    <row r="424" customFormat="false" ht="13.8" hidden="false" customHeight="false" outlineLevel="0" collapsed="false">
      <c r="C424" s="64"/>
    </row>
    <row r="425" customFormat="false" ht="13.8" hidden="false" customHeight="false" outlineLevel="0" collapsed="false">
      <c r="C425" s="64"/>
    </row>
    <row r="426" customFormat="false" ht="13.8" hidden="false" customHeight="false" outlineLevel="0" collapsed="false">
      <c r="C426" s="64"/>
    </row>
    <row r="427" customFormat="false" ht="13.8" hidden="false" customHeight="false" outlineLevel="0" collapsed="false">
      <c r="C427" s="64"/>
    </row>
    <row r="428" customFormat="false" ht="13.8" hidden="false" customHeight="false" outlineLevel="0" collapsed="false">
      <c r="C428" s="64"/>
    </row>
    <row r="429" customFormat="false" ht="13.8" hidden="false" customHeight="false" outlineLevel="0" collapsed="false">
      <c r="C429" s="64"/>
    </row>
    <row r="430" customFormat="false" ht="13.8" hidden="false" customHeight="false" outlineLevel="0" collapsed="false">
      <c r="C430" s="64"/>
    </row>
    <row r="431" customFormat="false" ht="13.8" hidden="false" customHeight="false" outlineLevel="0" collapsed="false">
      <c r="C431" s="64"/>
    </row>
    <row r="432" customFormat="false" ht="13.8" hidden="false" customHeight="false" outlineLevel="0" collapsed="false">
      <c r="C432" s="64"/>
    </row>
    <row r="433" customFormat="false" ht="13.8" hidden="false" customHeight="false" outlineLevel="0" collapsed="false">
      <c r="C433" s="64"/>
    </row>
    <row r="434" customFormat="false" ht="13.8" hidden="false" customHeight="false" outlineLevel="0" collapsed="false">
      <c r="C434" s="64"/>
    </row>
    <row r="435" customFormat="false" ht="13.8" hidden="false" customHeight="false" outlineLevel="0" collapsed="false">
      <c r="C435" s="64"/>
    </row>
    <row r="436" customFormat="false" ht="13.8" hidden="false" customHeight="false" outlineLevel="0" collapsed="false">
      <c r="C436" s="64"/>
    </row>
    <row r="437" customFormat="false" ht="13.8" hidden="false" customHeight="false" outlineLevel="0" collapsed="false">
      <c r="C437" s="64"/>
    </row>
    <row r="438" customFormat="false" ht="13.8" hidden="false" customHeight="false" outlineLevel="0" collapsed="false">
      <c r="C438" s="64"/>
    </row>
    <row r="439" customFormat="false" ht="13.8" hidden="false" customHeight="false" outlineLevel="0" collapsed="false">
      <c r="C439" s="64"/>
    </row>
    <row r="440" customFormat="false" ht="13.8" hidden="false" customHeight="false" outlineLevel="0" collapsed="false">
      <c r="C440" s="64"/>
    </row>
    <row r="441" customFormat="false" ht="13.8" hidden="false" customHeight="false" outlineLevel="0" collapsed="false">
      <c r="C441" s="64"/>
    </row>
    <row r="442" customFormat="false" ht="13.8" hidden="false" customHeight="false" outlineLevel="0" collapsed="false">
      <c r="C442" s="64"/>
    </row>
    <row r="443" customFormat="false" ht="13.8" hidden="false" customHeight="false" outlineLevel="0" collapsed="false">
      <c r="C443" s="64"/>
    </row>
    <row r="444" customFormat="false" ht="13.8" hidden="false" customHeight="false" outlineLevel="0" collapsed="false">
      <c r="C444" s="64"/>
    </row>
    <row r="445" customFormat="false" ht="13.8" hidden="false" customHeight="false" outlineLevel="0" collapsed="false">
      <c r="C445" s="64"/>
    </row>
    <row r="446" customFormat="false" ht="13.8" hidden="false" customHeight="false" outlineLevel="0" collapsed="false">
      <c r="C446" s="64"/>
    </row>
    <row r="447" customFormat="false" ht="13.8" hidden="false" customHeight="false" outlineLevel="0" collapsed="false">
      <c r="C447" s="64"/>
    </row>
    <row r="448" customFormat="false" ht="13.8" hidden="false" customHeight="false" outlineLevel="0" collapsed="false">
      <c r="C448" s="64"/>
    </row>
    <row r="449" customFormat="false" ht="13.8" hidden="false" customHeight="false" outlineLevel="0" collapsed="false">
      <c r="C449" s="64"/>
    </row>
    <row r="450" customFormat="false" ht="13.8" hidden="false" customHeight="false" outlineLevel="0" collapsed="false">
      <c r="C450" s="64"/>
    </row>
    <row r="451" customFormat="false" ht="13.8" hidden="false" customHeight="false" outlineLevel="0" collapsed="false">
      <c r="C451" s="64"/>
    </row>
    <row r="452" customFormat="false" ht="13.8" hidden="false" customHeight="false" outlineLevel="0" collapsed="false">
      <c r="C452" s="64"/>
    </row>
    <row r="453" customFormat="false" ht="13.8" hidden="false" customHeight="false" outlineLevel="0" collapsed="false">
      <c r="C453" s="64"/>
    </row>
    <row r="454" customFormat="false" ht="13.8" hidden="false" customHeight="false" outlineLevel="0" collapsed="false">
      <c r="C454" s="64"/>
    </row>
    <row r="455" customFormat="false" ht="13.8" hidden="false" customHeight="false" outlineLevel="0" collapsed="false">
      <c r="C455" s="64"/>
    </row>
    <row r="456" customFormat="false" ht="13.8" hidden="false" customHeight="false" outlineLevel="0" collapsed="false">
      <c r="C456" s="64"/>
    </row>
    <row r="457" customFormat="false" ht="13.8" hidden="false" customHeight="false" outlineLevel="0" collapsed="false">
      <c r="C457" s="64"/>
    </row>
    <row r="458" customFormat="false" ht="13.8" hidden="false" customHeight="false" outlineLevel="0" collapsed="false">
      <c r="C458" s="64"/>
    </row>
    <row r="459" customFormat="false" ht="13.8" hidden="false" customHeight="false" outlineLevel="0" collapsed="false">
      <c r="C459" s="64"/>
    </row>
    <row r="460" customFormat="false" ht="13.8" hidden="false" customHeight="false" outlineLevel="0" collapsed="false">
      <c r="C460" s="64"/>
    </row>
    <row r="461" customFormat="false" ht="13.8" hidden="false" customHeight="false" outlineLevel="0" collapsed="false">
      <c r="C461" s="64"/>
    </row>
    <row r="462" customFormat="false" ht="13.8" hidden="false" customHeight="false" outlineLevel="0" collapsed="false">
      <c r="C462" s="64"/>
    </row>
    <row r="463" customFormat="false" ht="13.8" hidden="false" customHeight="false" outlineLevel="0" collapsed="false">
      <c r="C463" s="64"/>
    </row>
    <row r="464" customFormat="false" ht="13.8" hidden="false" customHeight="false" outlineLevel="0" collapsed="false">
      <c r="C464" s="64"/>
    </row>
    <row r="465" customFormat="false" ht="13.8" hidden="false" customHeight="false" outlineLevel="0" collapsed="false">
      <c r="C465" s="64"/>
    </row>
    <row r="466" customFormat="false" ht="13.8" hidden="false" customHeight="false" outlineLevel="0" collapsed="false">
      <c r="C466" s="64"/>
    </row>
    <row r="467" customFormat="false" ht="13.8" hidden="false" customHeight="false" outlineLevel="0" collapsed="false">
      <c r="C467" s="64"/>
    </row>
    <row r="468" customFormat="false" ht="13.8" hidden="false" customHeight="false" outlineLevel="0" collapsed="false">
      <c r="C468" s="64"/>
    </row>
    <row r="469" customFormat="false" ht="13.8" hidden="false" customHeight="false" outlineLevel="0" collapsed="false">
      <c r="C469" s="64"/>
    </row>
    <row r="470" customFormat="false" ht="13.8" hidden="false" customHeight="false" outlineLevel="0" collapsed="false">
      <c r="C470" s="64"/>
    </row>
    <row r="471" customFormat="false" ht="13.8" hidden="false" customHeight="false" outlineLevel="0" collapsed="false">
      <c r="C471" s="64"/>
    </row>
    <row r="472" customFormat="false" ht="13.8" hidden="false" customHeight="false" outlineLevel="0" collapsed="false">
      <c r="C472" s="64"/>
    </row>
    <row r="473" customFormat="false" ht="13.8" hidden="false" customHeight="false" outlineLevel="0" collapsed="false">
      <c r="C473" s="64"/>
    </row>
    <row r="474" customFormat="false" ht="13.8" hidden="false" customHeight="false" outlineLevel="0" collapsed="false">
      <c r="C474" s="64"/>
    </row>
    <row r="475" customFormat="false" ht="13.8" hidden="false" customHeight="false" outlineLevel="0" collapsed="false">
      <c r="C475" s="64"/>
    </row>
    <row r="476" customFormat="false" ht="13.8" hidden="false" customHeight="false" outlineLevel="0" collapsed="false">
      <c r="C476" s="64"/>
    </row>
    <row r="477" customFormat="false" ht="13.8" hidden="false" customHeight="false" outlineLevel="0" collapsed="false">
      <c r="C477" s="64"/>
    </row>
    <row r="478" customFormat="false" ht="13.8" hidden="false" customHeight="false" outlineLevel="0" collapsed="false">
      <c r="C478" s="64"/>
    </row>
    <row r="479" customFormat="false" ht="13.8" hidden="false" customHeight="false" outlineLevel="0" collapsed="false">
      <c r="C479" s="64"/>
    </row>
    <row r="480" customFormat="false" ht="13.8" hidden="false" customHeight="false" outlineLevel="0" collapsed="false">
      <c r="C480" s="64"/>
    </row>
    <row r="481" customFormat="false" ht="13.8" hidden="false" customHeight="false" outlineLevel="0" collapsed="false">
      <c r="C481" s="64"/>
    </row>
    <row r="482" customFormat="false" ht="13.8" hidden="false" customHeight="false" outlineLevel="0" collapsed="false">
      <c r="C482" s="64"/>
    </row>
    <row r="483" customFormat="false" ht="13.8" hidden="false" customHeight="false" outlineLevel="0" collapsed="false">
      <c r="C483" s="64"/>
    </row>
    <row r="484" customFormat="false" ht="13.8" hidden="false" customHeight="false" outlineLevel="0" collapsed="false">
      <c r="C484" s="64"/>
    </row>
    <row r="485" customFormat="false" ht="13.8" hidden="false" customHeight="false" outlineLevel="0" collapsed="false">
      <c r="C485" s="64"/>
    </row>
    <row r="486" customFormat="false" ht="13.8" hidden="false" customHeight="false" outlineLevel="0" collapsed="false">
      <c r="C486" s="64"/>
    </row>
    <row r="487" customFormat="false" ht="13.8" hidden="false" customHeight="false" outlineLevel="0" collapsed="false">
      <c r="C487" s="64"/>
    </row>
    <row r="488" customFormat="false" ht="13.8" hidden="false" customHeight="false" outlineLevel="0" collapsed="false">
      <c r="C488" s="64"/>
    </row>
    <row r="489" customFormat="false" ht="13.8" hidden="false" customHeight="false" outlineLevel="0" collapsed="false">
      <c r="C489" s="64"/>
    </row>
    <row r="490" customFormat="false" ht="13.8" hidden="false" customHeight="false" outlineLevel="0" collapsed="false">
      <c r="C490" s="64"/>
    </row>
    <row r="491" customFormat="false" ht="13.8" hidden="false" customHeight="false" outlineLevel="0" collapsed="false">
      <c r="C491" s="64"/>
    </row>
    <row r="492" customFormat="false" ht="13.8" hidden="false" customHeight="false" outlineLevel="0" collapsed="false">
      <c r="C492" s="64"/>
    </row>
    <row r="493" customFormat="false" ht="13.8" hidden="false" customHeight="false" outlineLevel="0" collapsed="false">
      <c r="C493" s="64"/>
    </row>
    <row r="494" customFormat="false" ht="13.8" hidden="false" customHeight="false" outlineLevel="0" collapsed="false">
      <c r="C494" s="64"/>
    </row>
    <row r="495" customFormat="false" ht="13.8" hidden="false" customHeight="false" outlineLevel="0" collapsed="false">
      <c r="C495" s="64"/>
    </row>
    <row r="496" customFormat="false" ht="13.8" hidden="false" customHeight="false" outlineLevel="0" collapsed="false">
      <c r="C496" s="64"/>
    </row>
    <row r="497" customFormat="false" ht="13.8" hidden="false" customHeight="false" outlineLevel="0" collapsed="false">
      <c r="C497" s="64"/>
    </row>
    <row r="498" customFormat="false" ht="13.8" hidden="false" customHeight="false" outlineLevel="0" collapsed="false">
      <c r="C498" s="64"/>
    </row>
    <row r="499" customFormat="false" ht="13.8" hidden="false" customHeight="false" outlineLevel="0" collapsed="false">
      <c r="C499" s="64"/>
    </row>
    <row r="500" customFormat="false" ht="13.8" hidden="false" customHeight="false" outlineLevel="0" collapsed="false">
      <c r="C500" s="64"/>
    </row>
    <row r="501" customFormat="false" ht="13.8" hidden="false" customHeight="false" outlineLevel="0" collapsed="false">
      <c r="C501" s="64"/>
    </row>
    <row r="502" customFormat="false" ht="13.8" hidden="false" customHeight="false" outlineLevel="0" collapsed="false">
      <c r="C502" s="64"/>
    </row>
    <row r="503" customFormat="false" ht="13.8" hidden="false" customHeight="false" outlineLevel="0" collapsed="false">
      <c r="C503" s="64"/>
    </row>
    <row r="504" customFormat="false" ht="13.8" hidden="false" customHeight="false" outlineLevel="0" collapsed="false">
      <c r="C504" s="64"/>
    </row>
    <row r="505" customFormat="false" ht="13.8" hidden="false" customHeight="false" outlineLevel="0" collapsed="false">
      <c r="C505" s="64"/>
    </row>
    <row r="506" customFormat="false" ht="13.8" hidden="false" customHeight="false" outlineLevel="0" collapsed="false">
      <c r="C506" s="64"/>
    </row>
    <row r="507" customFormat="false" ht="13.8" hidden="false" customHeight="false" outlineLevel="0" collapsed="false">
      <c r="C507" s="64"/>
    </row>
    <row r="508" customFormat="false" ht="13.8" hidden="false" customHeight="false" outlineLevel="0" collapsed="false">
      <c r="C508" s="64"/>
    </row>
    <row r="509" customFormat="false" ht="13.8" hidden="false" customHeight="false" outlineLevel="0" collapsed="false">
      <c r="C509" s="64"/>
    </row>
    <row r="510" customFormat="false" ht="13.8" hidden="false" customHeight="false" outlineLevel="0" collapsed="false">
      <c r="C510" s="64"/>
    </row>
    <row r="511" customFormat="false" ht="13.8" hidden="false" customHeight="false" outlineLevel="0" collapsed="false">
      <c r="C511" s="64"/>
    </row>
    <row r="512" customFormat="false" ht="13.8" hidden="false" customHeight="false" outlineLevel="0" collapsed="false">
      <c r="C512" s="64"/>
    </row>
    <row r="513" customFormat="false" ht="13.8" hidden="false" customHeight="false" outlineLevel="0" collapsed="false">
      <c r="C513" s="64"/>
    </row>
    <row r="514" customFormat="false" ht="13.8" hidden="false" customHeight="false" outlineLevel="0" collapsed="false">
      <c r="C514" s="64"/>
    </row>
    <row r="515" customFormat="false" ht="13.8" hidden="false" customHeight="false" outlineLevel="0" collapsed="false">
      <c r="C515" s="64"/>
    </row>
    <row r="516" customFormat="false" ht="13.8" hidden="false" customHeight="false" outlineLevel="0" collapsed="false">
      <c r="C516" s="64"/>
    </row>
    <row r="517" customFormat="false" ht="13.8" hidden="false" customHeight="false" outlineLevel="0" collapsed="false">
      <c r="C517" s="64"/>
    </row>
    <row r="518" customFormat="false" ht="13.8" hidden="false" customHeight="false" outlineLevel="0" collapsed="false">
      <c r="C518" s="64"/>
    </row>
    <row r="519" customFormat="false" ht="13.8" hidden="false" customHeight="false" outlineLevel="0" collapsed="false">
      <c r="C519" s="64"/>
    </row>
    <row r="520" customFormat="false" ht="13.8" hidden="false" customHeight="false" outlineLevel="0" collapsed="false">
      <c r="C520" s="64"/>
    </row>
    <row r="521" customFormat="false" ht="13.8" hidden="false" customHeight="false" outlineLevel="0" collapsed="false">
      <c r="C521" s="64"/>
    </row>
    <row r="522" customFormat="false" ht="13.8" hidden="false" customHeight="false" outlineLevel="0" collapsed="false">
      <c r="C522" s="64"/>
    </row>
    <row r="523" customFormat="false" ht="13.8" hidden="false" customHeight="false" outlineLevel="0" collapsed="false">
      <c r="C523" s="64"/>
    </row>
    <row r="524" customFormat="false" ht="13.8" hidden="false" customHeight="false" outlineLevel="0" collapsed="false">
      <c r="C524" s="64"/>
    </row>
    <row r="525" customFormat="false" ht="13.8" hidden="false" customHeight="false" outlineLevel="0" collapsed="false">
      <c r="C525" s="64"/>
    </row>
    <row r="526" customFormat="false" ht="13.8" hidden="false" customHeight="false" outlineLevel="0" collapsed="false">
      <c r="C526" s="64"/>
    </row>
    <row r="527" customFormat="false" ht="13.8" hidden="false" customHeight="false" outlineLevel="0" collapsed="false">
      <c r="C527" s="64"/>
    </row>
    <row r="528" customFormat="false" ht="13.8" hidden="false" customHeight="false" outlineLevel="0" collapsed="false">
      <c r="C528" s="64"/>
    </row>
    <row r="529" customFormat="false" ht="13.8" hidden="false" customHeight="false" outlineLevel="0" collapsed="false">
      <c r="C529" s="64"/>
    </row>
    <row r="530" customFormat="false" ht="13.8" hidden="false" customHeight="false" outlineLevel="0" collapsed="false">
      <c r="C530" s="64"/>
    </row>
    <row r="531" customFormat="false" ht="13.8" hidden="false" customHeight="false" outlineLevel="0" collapsed="false">
      <c r="C531" s="64"/>
    </row>
    <row r="532" customFormat="false" ht="13.8" hidden="false" customHeight="false" outlineLevel="0" collapsed="false">
      <c r="C532" s="64"/>
    </row>
    <row r="533" customFormat="false" ht="13.8" hidden="false" customHeight="false" outlineLevel="0" collapsed="false">
      <c r="C533" s="64"/>
    </row>
    <row r="534" customFormat="false" ht="13.8" hidden="false" customHeight="false" outlineLevel="0" collapsed="false">
      <c r="C534" s="64"/>
    </row>
    <row r="535" customFormat="false" ht="13.8" hidden="false" customHeight="false" outlineLevel="0" collapsed="false">
      <c r="C535" s="64"/>
    </row>
    <row r="536" customFormat="false" ht="13.8" hidden="false" customHeight="false" outlineLevel="0" collapsed="false">
      <c r="C536" s="64"/>
    </row>
    <row r="537" customFormat="false" ht="13.8" hidden="false" customHeight="false" outlineLevel="0" collapsed="false">
      <c r="C537" s="64"/>
    </row>
    <row r="538" customFormat="false" ht="13.8" hidden="false" customHeight="false" outlineLevel="0" collapsed="false">
      <c r="C538" s="64"/>
    </row>
    <row r="539" customFormat="false" ht="13.8" hidden="false" customHeight="false" outlineLevel="0" collapsed="false">
      <c r="C539" s="64"/>
    </row>
    <row r="540" customFormat="false" ht="13.8" hidden="false" customHeight="false" outlineLevel="0" collapsed="false">
      <c r="C540" s="64"/>
    </row>
    <row r="541" customFormat="false" ht="13.8" hidden="false" customHeight="false" outlineLevel="0" collapsed="false">
      <c r="C541" s="64"/>
    </row>
    <row r="542" customFormat="false" ht="13.8" hidden="false" customHeight="false" outlineLevel="0" collapsed="false">
      <c r="C542" s="64"/>
    </row>
    <row r="543" customFormat="false" ht="13.8" hidden="false" customHeight="false" outlineLevel="0" collapsed="false">
      <c r="C543" s="64"/>
    </row>
    <row r="544" customFormat="false" ht="13.8" hidden="false" customHeight="false" outlineLevel="0" collapsed="false">
      <c r="C544" s="64"/>
    </row>
    <row r="545" customFormat="false" ht="13.8" hidden="false" customHeight="false" outlineLevel="0" collapsed="false">
      <c r="C545" s="64"/>
    </row>
    <row r="546" customFormat="false" ht="13.8" hidden="false" customHeight="false" outlineLevel="0" collapsed="false">
      <c r="C546" s="64"/>
    </row>
    <row r="547" customFormat="false" ht="13.8" hidden="false" customHeight="false" outlineLevel="0" collapsed="false">
      <c r="C547" s="64"/>
    </row>
    <row r="548" customFormat="false" ht="13.8" hidden="false" customHeight="false" outlineLevel="0" collapsed="false">
      <c r="C548" s="64"/>
    </row>
    <row r="549" customFormat="false" ht="13.8" hidden="false" customHeight="false" outlineLevel="0" collapsed="false">
      <c r="C549" s="64"/>
    </row>
    <row r="550" customFormat="false" ht="13.8" hidden="false" customHeight="false" outlineLevel="0" collapsed="false">
      <c r="C550" s="64"/>
    </row>
    <row r="551" customFormat="false" ht="13.8" hidden="false" customHeight="false" outlineLevel="0" collapsed="false">
      <c r="C551" s="64"/>
    </row>
    <row r="552" customFormat="false" ht="13.8" hidden="false" customHeight="false" outlineLevel="0" collapsed="false">
      <c r="C552" s="64"/>
    </row>
    <row r="553" customFormat="false" ht="13.8" hidden="false" customHeight="false" outlineLevel="0" collapsed="false">
      <c r="C553" s="64"/>
    </row>
    <row r="554" customFormat="false" ht="13.8" hidden="false" customHeight="false" outlineLevel="0" collapsed="false">
      <c r="C554" s="64"/>
    </row>
    <row r="555" customFormat="false" ht="13.8" hidden="false" customHeight="false" outlineLevel="0" collapsed="false">
      <c r="C555" s="64"/>
    </row>
    <row r="556" customFormat="false" ht="13.8" hidden="false" customHeight="false" outlineLevel="0" collapsed="false">
      <c r="C556" s="64"/>
    </row>
    <row r="557" customFormat="false" ht="13.8" hidden="false" customHeight="false" outlineLevel="0" collapsed="false">
      <c r="C557" s="64"/>
    </row>
    <row r="558" customFormat="false" ht="13.8" hidden="false" customHeight="false" outlineLevel="0" collapsed="false">
      <c r="C558" s="64"/>
    </row>
    <row r="559" customFormat="false" ht="13.8" hidden="false" customHeight="false" outlineLevel="0" collapsed="false">
      <c r="C559" s="64"/>
    </row>
    <row r="560" customFormat="false" ht="13.8" hidden="false" customHeight="false" outlineLevel="0" collapsed="false">
      <c r="C560" s="64"/>
    </row>
    <row r="561" customFormat="false" ht="13.8" hidden="false" customHeight="false" outlineLevel="0" collapsed="false">
      <c r="C561" s="64"/>
    </row>
    <row r="562" customFormat="false" ht="13.8" hidden="false" customHeight="false" outlineLevel="0" collapsed="false">
      <c r="C562" s="64"/>
    </row>
    <row r="563" customFormat="false" ht="13.8" hidden="false" customHeight="false" outlineLevel="0" collapsed="false">
      <c r="C563" s="64"/>
    </row>
    <row r="564" customFormat="false" ht="13.8" hidden="false" customHeight="false" outlineLevel="0" collapsed="false">
      <c r="C564" s="64"/>
    </row>
    <row r="565" customFormat="false" ht="13.8" hidden="false" customHeight="false" outlineLevel="0" collapsed="false">
      <c r="C565" s="64"/>
    </row>
    <row r="566" customFormat="false" ht="13.8" hidden="false" customHeight="false" outlineLevel="0" collapsed="false">
      <c r="C566" s="64"/>
    </row>
    <row r="567" customFormat="false" ht="13.8" hidden="false" customHeight="false" outlineLevel="0" collapsed="false">
      <c r="C567" s="64"/>
    </row>
    <row r="568" customFormat="false" ht="13.8" hidden="false" customHeight="false" outlineLevel="0" collapsed="false">
      <c r="C568" s="64"/>
    </row>
    <row r="569" customFormat="false" ht="13.8" hidden="false" customHeight="false" outlineLevel="0" collapsed="false">
      <c r="C569" s="64"/>
    </row>
    <row r="570" customFormat="false" ht="13.8" hidden="false" customHeight="false" outlineLevel="0" collapsed="false">
      <c r="C570" s="64"/>
    </row>
    <row r="571" customFormat="false" ht="13.8" hidden="false" customHeight="false" outlineLevel="0" collapsed="false">
      <c r="C571" s="64"/>
    </row>
    <row r="572" customFormat="false" ht="13.8" hidden="false" customHeight="false" outlineLevel="0" collapsed="false">
      <c r="C572" s="64"/>
    </row>
    <row r="573" customFormat="false" ht="13.8" hidden="false" customHeight="false" outlineLevel="0" collapsed="false">
      <c r="C573" s="64"/>
    </row>
    <row r="574" customFormat="false" ht="13.8" hidden="false" customHeight="false" outlineLevel="0" collapsed="false">
      <c r="C574" s="64"/>
    </row>
    <row r="575" customFormat="false" ht="13.8" hidden="false" customHeight="false" outlineLevel="0" collapsed="false">
      <c r="C575" s="64"/>
    </row>
    <row r="576" customFormat="false" ht="13.8" hidden="false" customHeight="false" outlineLevel="0" collapsed="false">
      <c r="C576" s="64"/>
    </row>
    <row r="577" customFormat="false" ht="13.8" hidden="false" customHeight="false" outlineLevel="0" collapsed="false">
      <c r="C577" s="64"/>
    </row>
    <row r="578" customFormat="false" ht="13.8" hidden="false" customHeight="false" outlineLevel="0" collapsed="false">
      <c r="C578" s="64"/>
    </row>
    <row r="579" customFormat="false" ht="13.8" hidden="false" customHeight="false" outlineLevel="0" collapsed="false">
      <c r="C579" s="64"/>
    </row>
    <row r="580" customFormat="false" ht="13.8" hidden="false" customHeight="false" outlineLevel="0" collapsed="false">
      <c r="C580" s="64"/>
    </row>
    <row r="581" customFormat="false" ht="13.8" hidden="false" customHeight="false" outlineLevel="0" collapsed="false">
      <c r="C581" s="64"/>
    </row>
    <row r="582" customFormat="false" ht="13.8" hidden="false" customHeight="false" outlineLevel="0" collapsed="false">
      <c r="C582" s="64"/>
    </row>
    <row r="583" customFormat="false" ht="13.8" hidden="false" customHeight="false" outlineLevel="0" collapsed="false">
      <c r="C583" s="64"/>
    </row>
    <row r="584" customFormat="false" ht="13.8" hidden="false" customHeight="false" outlineLevel="0" collapsed="false">
      <c r="C584" s="64"/>
    </row>
    <row r="585" customFormat="false" ht="13.8" hidden="false" customHeight="false" outlineLevel="0" collapsed="false">
      <c r="C585" s="64"/>
    </row>
    <row r="586" customFormat="false" ht="13.8" hidden="false" customHeight="false" outlineLevel="0" collapsed="false">
      <c r="C586" s="64"/>
    </row>
    <row r="587" customFormat="false" ht="13.8" hidden="false" customHeight="false" outlineLevel="0" collapsed="false">
      <c r="C587" s="64"/>
    </row>
    <row r="588" customFormat="false" ht="13.8" hidden="false" customHeight="false" outlineLevel="0" collapsed="false">
      <c r="C588" s="64"/>
    </row>
    <row r="589" customFormat="false" ht="13.8" hidden="false" customHeight="false" outlineLevel="0" collapsed="false">
      <c r="C589" s="64"/>
    </row>
    <row r="590" customFormat="false" ht="13.8" hidden="false" customHeight="false" outlineLevel="0" collapsed="false">
      <c r="C590" s="64"/>
    </row>
    <row r="591" customFormat="false" ht="13.8" hidden="false" customHeight="false" outlineLevel="0" collapsed="false">
      <c r="C591" s="64"/>
    </row>
    <row r="592" customFormat="false" ht="13.8" hidden="false" customHeight="false" outlineLevel="0" collapsed="false">
      <c r="C592" s="64"/>
    </row>
    <row r="593" customFormat="false" ht="13.8" hidden="false" customHeight="false" outlineLevel="0" collapsed="false">
      <c r="C593" s="64"/>
    </row>
    <row r="594" customFormat="false" ht="13.8" hidden="false" customHeight="false" outlineLevel="0" collapsed="false">
      <c r="C594" s="64"/>
    </row>
    <row r="595" customFormat="false" ht="13.8" hidden="false" customHeight="false" outlineLevel="0" collapsed="false">
      <c r="C595" s="64"/>
    </row>
    <row r="596" customFormat="false" ht="13.8" hidden="false" customHeight="false" outlineLevel="0" collapsed="false">
      <c r="C596" s="64"/>
    </row>
    <row r="597" customFormat="false" ht="13.8" hidden="false" customHeight="false" outlineLevel="0" collapsed="false">
      <c r="C597" s="64"/>
    </row>
    <row r="598" customFormat="false" ht="13.8" hidden="false" customHeight="false" outlineLevel="0" collapsed="false">
      <c r="C598" s="64"/>
    </row>
    <row r="599" customFormat="false" ht="13.8" hidden="false" customHeight="false" outlineLevel="0" collapsed="false">
      <c r="C599" s="64"/>
    </row>
    <row r="600" customFormat="false" ht="13.8" hidden="false" customHeight="false" outlineLevel="0" collapsed="false">
      <c r="C600" s="64"/>
    </row>
    <row r="601" customFormat="false" ht="13.8" hidden="false" customHeight="false" outlineLevel="0" collapsed="false">
      <c r="C601" s="64"/>
    </row>
    <row r="602" customFormat="false" ht="13.8" hidden="false" customHeight="false" outlineLevel="0" collapsed="false">
      <c r="C602" s="64"/>
    </row>
    <row r="603" customFormat="false" ht="13.8" hidden="false" customHeight="false" outlineLevel="0" collapsed="false">
      <c r="C603" s="64"/>
    </row>
    <row r="604" customFormat="false" ht="13.8" hidden="false" customHeight="false" outlineLevel="0" collapsed="false">
      <c r="C604" s="64"/>
    </row>
    <row r="605" customFormat="false" ht="13.8" hidden="false" customHeight="false" outlineLevel="0" collapsed="false">
      <c r="C605" s="64"/>
    </row>
    <row r="606" customFormat="false" ht="13.8" hidden="false" customHeight="false" outlineLevel="0" collapsed="false">
      <c r="C606" s="64"/>
    </row>
    <row r="607" customFormat="false" ht="13.8" hidden="false" customHeight="false" outlineLevel="0" collapsed="false">
      <c r="C607" s="64"/>
    </row>
    <row r="608" customFormat="false" ht="13.8" hidden="false" customHeight="false" outlineLevel="0" collapsed="false">
      <c r="C608" s="64"/>
    </row>
    <row r="609" customFormat="false" ht="13.8" hidden="false" customHeight="false" outlineLevel="0" collapsed="false">
      <c r="C609" s="64"/>
    </row>
    <row r="610" customFormat="false" ht="13.8" hidden="false" customHeight="false" outlineLevel="0" collapsed="false">
      <c r="C610" s="64"/>
    </row>
    <row r="611" customFormat="false" ht="13.8" hidden="false" customHeight="false" outlineLevel="0" collapsed="false">
      <c r="C611" s="64"/>
    </row>
    <row r="612" customFormat="false" ht="13.8" hidden="false" customHeight="false" outlineLevel="0" collapsed="false">
      <c r="C612" s="64"/>
    </row>
    <row r="613" customFormat="false" ht="13.8" hidden="false" customHeight="false" outlineLevel="0" collapsed="false">
      <c r="C613" s="64"/>
    </row>
    <row r="614" customFormat="false" ht="13.8" hidden="false" customHeight="false" outlineLevel="0" collapsed="false">
      <c r="C614" s="64"/>
    </row>
    <row r="615" customFormat="false" ht="13.8" hidden="false" customHeight="false" outlineLevel="0" collapsed="false">
      <c r="C615" s="64"/>
    </row>
    <row r="616" customFormat="false" ht="13.8" hidden="false" customHeight="false" outlineLevel="0" collapsed="false">
      <c r="C616" s="64"/>
    </row>
    <row r="617" customFormat="false" ht="13.8" hidden="false" customHeight="false" outlineLevel="0" collapsed="false">
      <c r="C617" s="64"/>
    </row>
    <row r="618" customFormat="false" ht="13.8" hidden="false" customHeight="false" outlineLevel="0" collapsed="false">
      <c r="C618" s="64"/>
    </row>
    <row r="619" customFormat="false" ht="13.8" hidden="false" customHeight="false" outlineLevel="0" collapsed="false">
      <c r="C619" s="64"/>
    </row>
    <row r="620" customFormat="false" ht="13.8" hidden="false" customHeight="false" outlineLevel="0" collapsed="false">
      <c r="C620" s="64"/>
    </row>
    <row r="621" customFormat="false" ht="13.8" hidden="false" customHeight="false" outlineLevel="0" collapsed="false">
      <c r="C621" s="64"/>
    </row>
    <row r="622" customFormat="false" ht="13.8" hidden="false" customHeight="false" outlineLevel="0" collapsed="false">
      <c r="C622" s="64"/>
    </row>
    <row r="623" customFormat="false" ht="13.8" hidden="false" customHeight="false" outlineLevel="0" collapsed="false">
      <c r="C623" s="64"/>
    </row>
    <row r="624" customFormat="false" ht="13.8" hidden="false" customHeight="false" outlineLevel="0" collapsed="false">
      <c r="C624" s="64"/>
    </row>
    <row r="625" customFormat="false" ht="13.8" hidden="false" customHeight="false" outlineLevel="0" collapsed="false">
      <c r="C625" s="64"/>
    </row>
    <row r="626" customFormat="false" ht="13.8" hidden="false" customHeight="false" outlineLevel="0" collapsed="false">
      <c r="C626" s="64"/>
    </row>
    <row r="627" customFormat="false" ht="13.8" hidden="false" customHeight="false" outlineLevel="0" collapsed="false">
      <c r="C627" s="64"/>
    </row>
    <row r="628" customFormat="false" ht="13.8" hidden="false" customHeight="false" outlineLevel="0" collapsed="false">
      <c r="C628" s="64"/>
    </row>
    <row r="629" customFormat="false" ht="13.8" hidden="false" customHeight="false" outlineLevel="0" collapsed="false">
      <c r="C629" s="64"/>
    </row>
    <row r="630" customFormat="false" ht="13.8" hidden="false" customHeight="false" outlineLevel="0" collapsed="false">
      <c r="C630" s="64"/>
    </row>
    <row r="631" customFormat="false" ht="13.8" hidden="false" customHeight="false" outlineLevel="0" collapsed="false">
      <c r="C631" s="64"/>
    </row>
    <row r="632" customFormat="false" ht="13.8" hidden="false" customHeight="false" outlineLevel="0" collapsed="false">
      <c r="C632" s="64"/>
    </row>
    <row r="633" customFormat="false" ht="13.8" hidden="false" customHeight="false" outlineLevel="0" collapsed="false">
      <c r="C633" s="64"/>
    </row>
    <row r="634" customFormat="false" ht="13.8" hidden="false" customHeight="false" outlineLevel="0" collapsed="false">
      <c r="C634" s="64"/>
    </row>
    <row r="635" customFormat="false" ht="13.8" hidden="false" customHeight="false" outlineLevel="0" collapsed="false">
      <c r="C635" s="64"/>
    </row>
    <row r="636" customFormat="false" ht="13.8" hidden="false" customHeight="false" outlineLevel="0" collapsed="false">
      <c r="C636" s="64"/>
    </row>
    <row r="637" customFormat="false" ht="13.8" hidden="false" customHeight="false" outlineLevel="0" collapsed="false">
      <c r="C637" s="64"/>
    </row>
    <row r="638" customFormat="false" ht="13.8" hidden="false" customHeight="false" outlineLevel="0" collapsed="false">
      <c r="C638" s="64"/>
    </row>
    <row r="639" customFormat="false" ht="13.8" hidden="false" customHeight="false" outlineLevel="0" collapsed="false">
      <c r="C639" s="64"/>
    </row>
    <row r="640" customFormat="false" ht="13.8" hidden="false" customHeight="false" outlineLevel="0" collapsed="false">
      <c r="C640" s="64"/>
    </row>
    <row r="641" customFormat="false" ht="13.8" hidden="false" customHeight="false" outlineLevel="0" collapsed="false">
      <c r="C641" s="64"/>
    </row>
    <row r="642" customFormat="false" ht="13.8" hidden="false" customHeight="false" outlineLevel="0" collapsed="false">
      <c r="C642" s="64"/>
    </row>
    <row r="643" customFormat="false" ht="13.8" hidden="false" customHeight="false" outlineLevel="0" collapsed="false">
      <c r="C643" s="64"/>
    </row>
    <row r="644" customFormat="false" ht="13.8" hidden="false" customHeight="false" outlineLevel="0" collapsed="false">
      <c r="C644" s="64"/>
    </row>
    <row r="645" customFormat="false" ht="13.8" hidden="false" customHeight="false" outlineLevel="0" collapsed="false">
      <c r="C645" s="64"/>
    </row>
    <row r="646" customFormat="false" ht="13.8" hidden="false" customHeight="false" outlineLevel="0" collapsed="false">
      <c r="C646" s="64"/>
    </row>
    <row r="647" customFormat="false" ht="13.8" hidden="false" customHeight="false" outlineLevel="0" collapsed="false">
      <c r="C647" s="64"/>
    </row>
    <row r="648" customFormat="false" ht="13.8" hidden="false" customHeight="false" outlineLevel="0" collapsed="false">
      <c r="C648" s="64"/>
    </row>
    <row r="649" customFormat="false" ht="13.8" hidden="false" customHeight="false" outlineLevel="0" collapsed="false">
      <c r="C649" s="64"/>
    </row>
    <row r="650" customFormat="false" ht="13.8" hidden="false" customHeight="false" outlineLevel="0" collapsed="false">
      <c r="C650" s="64"/>
    </row>
    <row r="651" customFormat="false" ht="13.8" hidden="false" customHeight="false" outlineLevel="0" collapsed="false">
      <c r="C651" s="64"/>
    </row>
    <row r="652" customFormat="false" ht="13.8" hidden="false" customHeight="false" outlineLevel="0" collapsed="false">
      <c r="C652" s="64"/>
    </row>
    <row r="653" customFormat="false" ht="13.8" hidden="false" customHeight="false" outlineLevel="0" collapsed="false">
      <c r="C653" s="64"/>
    </row>
    <row r="654" customFormat="false" ht="13.8" hidden="false" customHeight="false" outlineLevel="0" collapsed="false">
      <c r="C654" s="64"/>
    </row>
    <row r="655" customFormat="false" ht="13.8" hidden="false" customHeight="false" outlineLevel="0" collapsed="false">
      <c r="C655" s="64"/>
    </row>
    <row r="656" customFormat="false" ht="13.8" hidden="false" customHeight="false" outlineLevel="0" collapsed="false">
      <c r="C656" s="64"/>
    </row>
    <row r="657" customFormat="false" ht="13.8" hidden="false" customHeight="false" outlineLevel="0" collapsed="false">
      <c r="C657" s="64"/>
    </row>
    <row r="658" customFormat="false" ht="13.8" hidden="false" customHeight="false" outlineLevel="0" collapsed="false">
      <c r="C658" s="64"/>
    </row>
    <row r="659" customFormat="false" ht="13.8" hidden="false" customHeight="false" outlineLevel="0" collapsed="false">
      <c r="C659" s="64"/>
    </row>
    <row r="660" customFormat="false" ht="13.8" hidden="false" customHeight="false" outlineLevel="0" collapsed="false">
      <c r="C660" s="64"/>
    </row>
    <row r="661" customFormat="false" ht="13.8" hidden="false" customHeight="false" outlineLevel="0" collapsed="false">
      <c r="C661" s="64"/>
    </row>
    <row r="662" customFormat="false" ht="13.8" hidden="false" customHeight="false" outlineLevel="0" collapsed="false">
      <c r="C662" s="64"/>
    </row>
    <row r="663" customFormat="false" ht="13.8" hidden="false" customHeight="false" outlineLevel="0" collapsed="false">
      <c r="C663" s="64"/>
    </row>
    <row r="664" customFormat="false" ht="13.8" hidden="false" customHeight="false" outlineLevel="0" collapsed="false">
      <c r="C664" s="64"/>
    </row>
    <row r="665" customFormat="false" ht="13.8" hidden="false" customHeight="false" outlineLevel="0" collapsed="false">
      <c r="C665" s="64"/>
    </row>
    <row r="666" customFormat="false" ht="13.8" hidden="false" customHeight="false" outlineLevel="0" collapsed="false">
      <c r="C666" s="64"/>
    </row>
    <row r="667" customFormat="false" ht="13.8" hidden="false" customHeight="false" outlineLevel="0" collapsed="false">
      <c r="C667" s="64"/>
    </row>
    <row r="668" customFormat="false" ht="13.8" hidden="false" customHeight="false" outlineLevel="0" collapsed="false">
      <c r="C668" s="64"/>
    </row>
    <row r="669" customFormat="false" ht="13.8" hidden="false" customHeight="false" outlineLevel="0" collapsed="false">
      <c r="C669" s="64"/>
    </row>
    <row r="670" customFormat="false" ht="13.8" hidden="false" customHeight="false" outlineLevel="0" collapsed="false">
      <c r="C670" s="64"/>
    </row>
    <row r="671" customFormat="false" ht="13.8" hidden="false" customHeight="false" outlineLevel="0" collapsed="false">
      <c r="C671" s="64"/>
    </row>
    <row r="672" customFormat="false" ht="13.8" hidden="false" customHeight="false" outlineLevel="0" collapsed="false">
      <c r="C672" s="64"/>
    </row>
    <row r="673" customFormat="false" ht="13.8" hidden="false" customHeight="false" outlineLevel="0" collapsed="false">
      <c r="C673" s="64"/>
    </row>
    <row r="674" customFormat="false" ht="13.8" hidden="false" customHeight="false" outlineLevel="0" collapsed="false">
      <c r="C674" s="64"/>
    </row>
    <row r="675" customFormat="false" ht="13.8" hidden="false" customHeight="false" outlineLevel="0" collapsed="false">
      <c r="C675" s="64"/>
    </row>
    <row r="676" customFormat="false" ht="13.8" hidden="false" customHeight="false" outlineLevel="0" collapsed="false">
      <c r="C676" s="64"/>
    </row>
    <row r="677" customFormat="false" ht="13.8" hidden="false" customHeight="false" outlineLevel="0" collapsed="false">
      <c r="C677" s="64"/>
    </row>
    <row r="678" customFormat="false" ht="13.8" hidden="false" customHeight="false" outlineLevel="0" collapsed="false">
      <c r="C678" s="64"/>
    </row>
    <row r="679" customFormat="false" ht="13.8" hidden="false" customHeight="false" outlineLevel="0" collapsed="false">
      <c r="C679" s="64"/>
    </row>
    <row r="680" customFormat="false" ht="13.8" hidden="false" customHeight="false" outlineLevel="0" collapsed="false">
      <c r="C680" s="64"/>
    </row>
    <row r="681" customFormat="false" ht="13.8" hidden="false" customHeight="false" outlineLevel="0" collapsed="false">
      <c r="C681" s="64"/>
    </row>
    <row r="682" customFormat="false" ht="13.8" hidden="false" customHeight="false" outlineLevel="0" collapsed="false">
      <c r="C682" s="64"/>
    </row>
    <row r="683" customFormat="false" ht="13.8" hidden="false" customHeight="false" outlineLevel="0" collapsed="false">
      <c r="C683" s="64"/>
    </row>
    <row r="684" customFormat="false" ht="13.8" hidden="false" customHeight="false" outlineLevel="0" collapsed="false">
      <c r="C684" s="64"/>
    </row>
    <row r="685" customFormat="false" ht="13.8" hidden="false" customHeight="false" outlineLevel="0" collapsed="false">
      <c r="C685" s="64"/>
    </row>
    <row r="686" customFormat="false" ht="13.8" hidden="false" customHeight="false" outlineLevel="0" collapsed="false">
      <c r="C686" s="64"/>
    </row>
    <row r="687" customFormat="false" ht="13.8" hidden="false" customHeight="false" outlineLevel="0" collapsed="false">
      <c r="C687" s="64"/>
    </row>
    <row r="688" customFormat="false" ht="13.8" hidden="false" customHeight="false" outlineLevel="0" collapsed="false">
      <c r="C688" s="64"/>
    </row>
    <row r="689" customFormat="false" ht="13.8" hidden="false" customHeight="false" outlineLevel="0" collapsed="false">
      <c r="C689" s="64"/>
    </row>
    <row r="690" customFormat="false" ht="13.8" hidden="false" customHeight="false" outlineLevel="0" collapsed="false">
      <c r="C690" s="64"/>
    </row>
    <row r="691" customFormat="false" ht="13.8" hidden="false" customHeight="false" outlineLevel="0" collapsed="false">
      <c r="C691" s="64"/>
    </row>
    <row r="692" customFormat="false" ht="13.8" hidden="false" customHeight="false" outlineLevel="0" collapsed="false">
      <c r="C692" s="64"/>
    </row>
    <row r="693" customFormat="false" ht="13.8" hidden="false" customHeight="false" outlineLevel="0" collapsed="false">
      <c r="C693" s="64"/>
    </row>
    <row r="694" customFormat="false" ht="13.8" hidden="false" customHeight="false" outlineLevel="0" collapsed="false">
      <c r="C694" s="64"/>
    </row>
    <row r="695" customFormat="false" ht="13.8" hidden="false" customHeight="false" outlineLevel="0" collapsed="false">
      <c r="C695" s="64"/>
    </row>
    <row r="696" customFormat="false" ht="13.8" hidden="false" customHeight="false" outlineLevel="0" collapsed="false">
      <c r="C696" s="64"/>
    </row>
    <row r="697" customFormat="false" ht="13.8" hidden="false" customHeight="false" outlineLevel="0" collapsed="false">
      <c r="C697" s="64"/>
    </row>
    <row r="698" customFormat="false" ht="13.8" hidden="false" customHeight="false" outlineLevel="0" collapsed="false">
      <c r="C698" s="64"/>
    </row>
    <row r="699" customFormat="false" ht="13.8" hidden="false" customHeight="false" outlineLevel="0" collapsed="false">
      <c r="C699" s="64"/>
    </row>
    <row r="700" customFormat="false" ht="13.8" hidden="false" customHeight="false" outlineLevel="0" collapsed="false">
      <c r="C700" s="64"/>
    </row>
    <row r="701" customFormat="false" ht="13.8" hidden="false" customHeight="false" outlineLevel="0" collapsed="false">
      <c r="C701" s="64"/>
    </row>
    <row r="702" customFormat="false" ht="13.8" hidden="false" customHeight="false" outlineLevel="0" collapsed="false">
      <c r="C702" s="64"/>
    </row>
    <row r="703" customFormat="false" ht="13.8" hidden="false" customHeight="false" outlineLevel="0" collapsed="false">
      <c r="C703" s="64"/>
    </row>
    <row r="704" customFormat="false" ht="13.8" hidden="false" customHeight="false" outlineLevel="0" collapsed="false">
      <c r="C704" s="64"/>
    </row>
    <row r="705" customFormat="false" ht="13.8" hidden="false" customHeight="false" outlineLevel="0" collapsed="false">
      <c r="C705" s="64"/>
    </row>
    <row r="706" customFormat="false" ht="13.8" hidden="false" customHeight="false" outlineLevel="0" collapsed="false">
      <c r="C706" s="64"/>
    </row>
    <row r="707" customFormat="false" ht="13.8" hidden="false" customHeight="false" outlineLevel="0" collapsed="false">
      <c r="C707" s="64"/>
    </row>
    <row r="708" customFormat="false" ht="13.8" hidden="false" customHeight="false" outlineLevel="0" collapsed="false">
      <c r="C708" s="64"/>
    </row>
    <row r="709" customFormat="false" ht="13.8" hidden="false" customHeight="false" outlineLevel="0" collapsed="false">
      <c r="C709" s="64"/>
    </row>
    <row r="710" customFormat="false" ht="13.8" hidden="false" customHeight="false" outlineLevel="0" collapsed="false">
      <c r="C710" s="64"/>
    </row>
    <row r="711" customFormat="false" ht="13.8" hidden="false" customHeight="false" outlineLevel="0" collapsed="false">
      <c r="C711" s="64"/>
    </row>
    <row r="712" customFormat="false" ht="13.8" hidden="false" customHeight="false" outlineLevel="0" collapsed="false">
      <c r="C712" s="64"/>
    </row>
    <row r="713" customFormat="false" ht="13.8" hidden="false" customHeight="false" outlineLevel="0" collapsed="false">
      <c r="C713" s="64"/>
    </row>
    <row r="714" customFormat="false" ht="13.8" hidden="false" customHeight="false" outlineLevel="0" collapsed="false">
      <c r="C714" s="64"/>
    </row>
    <row r="715" customFormat="false" ht="13.8" hidden="false" customHeight="false" outlineLevel="0" collapsed="false">
      <c r="C715" s="64"/>
    </row>
    <row r="716" customFormat="false" ht="13.8" hidden="false" customHeight="false" outlineLevel="0" collapsed="false">
      <c r="C716" s="64"/>
    </row>
    <row r="717" customFormat="false" ht="13.8" hidden="false" customHeight="false" outlineLevel="0" collapsed="false">
      <c r="C717" s="64"/>
    </row>
    <row r="718" customFormat="false" ht="13.8" hidden="false" customHeight="false" outlineLevel="0" collapsed="false">
      <c r="C718" s="64"/>
    </row>
    <row r="719" customFormat="false" ht="13.8" hidden="false" customHeight="false" outlineLevel="0" collapsed="false">
      <c r="C719" s="64"/>
    </row>
    <row r="720" customFormat="false" ht="13.8" hidden="false" customHeight="false" outlineLevel="0" collapsed="false">
      <c r="C720" s="64"/>
    </row>
    <row r="721" customFormat="false" ht="13.8" hidden="false" customHeight="false" outlineLevel="0" collapsed="false">
      <c r="C721" s="64"/>
    </row>
    <row r="722" customFormat="false" ht="13.8" hidden="false" customHeight="false" outlineLevel="0" collapsed="false">
      <c r="C722" s="64"/>
    </row>
    <row r="723" customFormat="false" ht="13.8" hidden="false" customHeight="false" outlineLevel="0" collapsed="false">
      <c r="C723" s="64"/>
    </row>
    <row r="724" customFormat="false" ht="13.8" hidden="false" customHeight="false" outlineLevel="0" collapsed="false">
      <c r="C724" s="64"/>
    </row>
    <row r="725" customFormat="false" ht="13.8" hidden="false" customHeight="false" outlineLevel="0" collapsed="false">
      <c r="C725" s="64"/>
    </row>
    <row r="726" customFormat="false" ht="13.8" hidden="false" customHeight="false" outlineLevel="0" collapsed="false">
      <c r="C726" s="64"/>
    </row>
    <row r="727" customFormat="false" ht="13.8" hidden="false" customHeight="false" outlineLevel="0" collapsed="false">
      <c r="C727" s="64"/>
    </row>
    <row r="728" customFormat="false" ht="13.8" hidden="false" customHeight="false" outlineLevel="0" collapsed="false">
      <c r="C728" s="64"/>
    </row>
    <row r="729" customFormat="false" ht="13.8" hidden="false" customHeight="false" outlineLevel="0" collapsed="false">
      <c r="C729" s="64"/>
    </row>
    <row r="730" customFormat="false" ht="13.8" hidden="false" customHeight="false" outlineLevel="0" collapsed="false">
      <c r="C730" s="64"/>
    </row>
    <row r="731" customFormat="false" ht="13.8" hidden="false" customHeight="false" outlineLevel="0" collapsed="false">
      <c r="C731" s="64"/>
    </row>
    <row r="732" customFormat="false" ht="13.8" hidden="false" customHeight="false" outlineLevel="0" collapsed="false">
      <c r="C732" s="64"/>
    </row>
    <row r="733" customFormat="false" ht="13.8" hidden="false" customHeight="false" outlineLevel="0" collapsed="false">
      <c r="C733" s="64"/>
    </row>
    <row r="734" customFormat="false" ht="13.8" hidden="false" customHeight="false" outlineLevel="0" collapsed="false">
      <c r="C734" s="64"/>
    </row>
    <row r="735" customFormat="false" ht="13.8" hidden="false" customHeight="false" outlineLevel="0" collapsed="false">
      <c r="C735" s="64"/>
    </row>
    <row r="736" customFormat="false" ht="13.8" hidden="false" customHeight="false" outlineLevel="0" collapsed="false">
      <c r="C736" s="64"/>
    </row>
    <row r="737" customFormat="false" ht="13.8" hidden="false" customHeight="false" outlineLevel="0" collapsed="false">
      <c r="C737" s="64"/>
    </row>
    <row r="738" customFormat="false" ht="13.8" hidden="false" customHeight="false" outlineLevel="0" collapsed="false">
      <c r="C738" s="64"/>
    </row>
    <row r="739" customFormat="false" ht="13.8" hidden="false" customHeight="false" outlineLevel="0" collapsed="false">
      <c r="C739" s="64"/>
    </row>
    <row r="740" customFormat="false" ht="13.8" hidden="false" customHeight="false" outlineLevel="0" collapsed="false">
      <c r="C740" s="64"/>
    </row>
    <row r="741" customFormat="false" ht="13.8" hidden="false" customHeight="false" outlineLevel="0" collapsed="false">
      <c r="C741" s="64"/>
    </row>
    <row r="742" customFormat="false" ht="13.8" hidden="false" customHeight="false" outlineLevel="0" collapsed="false">
      <c r="C742" s="64"/>
    </row>
    <row r="743" customFormat="false" ht="13.8" hidden="false" customHeight="false" outlineLevel="0" collapsed="false">
      <c r="C743" s="64"/>
    </row>
    <row r="744" customFormat="false" ht="13.8" hidden="false" customHeight="false" outlineLevel="0" collapsed="false">
      <c r="C744" s="64"/>
    </row>
    <row r="745" customFormat="false" ht="13.8" hidden="false" customHeight="false" outlineLevel="0" collapsed="false">
      <c r="C745" s="64"/>
    </row>
    <row r="746" customFormat="false" ht="13.8" hidden="false" customHeight="false" outlineLevel="0" collapsed="false">
      <c r="C746" s="64"/>
    </row>
    <row r="747" customFormat="false" ht="13.8" hidden="false" customHeight="false" outlineLevel="0" collapsed="false">
      <c r="C747" s="64"/>
    </row>
    <row r="748" customFormat="false" ht="13.8" hidden="false" customHeight="false" outlineLevel="0" collapsed="false">
      <c r="C748" s="64"/>
    </row>
    <row r="749" customFormat="false" ht="13.8" hidden="false" customHeight="false" outlineLevel="0" collapsed="false">
      <c r="C749" s="64"/>
    </row>
    <row r="750" customFormat="false" ht="13.8" hidden="false" customHeight="false" outlineLevel="0" collapsed="false">
      <c r="C750" s="64"/>
    </row>
    <row r="751" customFormat="false" ht="13.8" hidden="false" customHeight="false" outlineLevel="0" collapsed="false">
      <c r="C751" s="64"/>
    </row>
    <row r="752" customFormat="false" ht="13.8" hidden="false" customHeight="false" outlineLevel="0" collapsed="false">
      <c r="C752" s="64"/>
    </row>
    <row r="753" customFormat="false" ht="13.8" hidden="false" customHeight="false" outlineLevel="0" collapsed="false">
      <c r="C753" s="64"/>
    </row>
    <row r="754" customFormat="false" ht="13.8" hidden="false" customHeight="false" outlineLevel="0" collapsed="false">
      <c r="C754" s="64"/>
    </row>
    <row r="755" customFormat="false" ht="13.8" hidden="false" customHeight="false" outlineLevel="0" collapsed="false">
      <c r="C755" s="64"/>
    </row>
    <row r="756" customFormat="false" ht="13.8" hidden="false" customHeight="false" outlineLevel="0" collapsed="false">
      <c r="C756" s="64"/>
    </row>
    <row r="757" customFormat="false" ht="13.8" hidden="false" customHeight="false" outlineLevel="0" collapsed="false">
      <c r="C757" s="64"/>
    </row>
    <row r="758" customFormat="false" ht="13.8" hidden="false" customHeight="false" outlineLevel="0" collapsed="false">
      <c r="C758" s="64"/>
    </row>
    <row r="759" customFormat="false" ht="13.8" hidden="false" customHeight="false" outlineLevel="0" collapsed="false">
      <c r="C759" s="64"/>
    </row>
    <row r="760" customFormat="false" ht="13.8" hidden="false" customHeight="false" outlineLevel="0" collapsed="false">
      <c r="C760" s="64"/>
    </row>
    <row r="761" customFormat="false" ht="13.8" hidden="false" customHeight="false" outlineLevel="0" collapsed="false">
      <c r="C761" s="64"/>
    </row>
    <row r="762" customFormat="false" ht="13.8" hidden="false" customHeight="false" outlineLevel="0" collapsed="false">
      <c r="C762" s="64"/>
    </row>
    <row r="763" customFormat="false" ht="13.8" hidden="false" customHeight="false" outlineLevel="0" collapsed="false">
      <c r="C763" s="64"/>
    </row>
    <row r="764" customFormat="false" ht="13.8" hidden="false" customHeight="false" outlineLevel="0" collapsed="false">
      <c r="C764" s="64"/>
    </row>
    <row r="765" customFormat="false" ht="13.8" hidden="false" customHeight="false" outlineLevel="0" collapsed="false">
      <c r="C765" s="64"/>
    </row>
    <row r="766" customFormat="false" ht="13.8" hidden="false" customHeight="false" outlineLevel="0" collapsed="false">
      <c r="C766" s="64"/>
    </row>
    <row r="767" customFormat="false" ht="13.8" hidden="false" customHeight="false" outlineLevel="0" collapsed="false">
      <c r="C767" s="64"/>
    </row>
    <row r="768" customFormat="false" ht="13.8" hidden="false" customHeight="false" outlineLevel="0" collapsed="false">
      <c r="C768" s="64"/>
    </row>
    <row r="769" customFormat="false" ht="13.8" hidden="false" customHeight="false" outlineLevel="0" collapsed="false">
      <c r="C769" s="64"/>
    </row>
    <row r="770" customFormat="false" ht="13.8" hidden="false" customHeight="false" outlineLevel="0" collapsed="false">
      <c r="C770" s="64"/>
    </row>
    <row r="771" customFormat="false" ht="13.8" hidden="false" customHeight="false" outlineLevel="0" collapsed="false">
      <c r="C771" s="64"/>
    </row>
    <row r="772" customFormat="false" ht="13.8" hidden="false" customHeight="false" outlineLevel="0" collapsed="false">
      <c r="C772" s="64"/>
    </row>
    <row r="773" customFormat="false" ht="13.8" hidden="false" customHeight="false" outlineLevel="0" collapsed="false">
      <c r="C773" s="64"/>
    </row>
    <row r="774" customFormat="false" ht="13.8" hidden="false" customHeight="false" outlineLevel="0" collapsed="false">
      <c r="C774" s="64"/>
    </row>
    <row r="775" customFormat="false" ht="13.8" hidden="false" customHeight="false" outlineLevel="0" collapsed="false">
      <c r="C775" s="64"/>
    </row>
    <row r="776" customFormat="false" ht="13.8" hidden="false" customHeight="false" outlineLevel="0" collapsed="false">
      <c r="C776" s="64"/>
    </row>
    <row r="777" customFormat="false" ht="13.8" hidden="false" customHeight="false" outlineLevel="0" collapsed="false">
      <c r="C777" s="64"/>
    </row>
    <row r="778" customFormat="false" ht="13.8" hidden="false" customHeight="false" outlineLevel="0" collapsed="false">
      <c r="C778" s="64"/>
    </row>
    <row r="779" customFormat="false" ht="13.8" hidden="false" customHeight="false" outlineLevel="0" collapsed="false">
      <c r="C779" s="64"/>
    </row>
    <row r="780" customFormat="false" ht="13.8" hidden="false" customHeight="false" outlineLevel="0" collapsed="false">
      <c r="C780" s="64"/>
    </row>
    <row r="781" customFormat="false" ht="13.8" hidden="false" customHeight="false" outlineLevel="0" collapsed="false">
      <c r="C781" s="64"/>
    </row>
    <row r="782" customFormat="false" ht="13.8" hidden="false" customHeight="false" outlineLevel="0" collapsed="false">
      <c r="C782" s="64"/>
    </row>
    <row r="783" customFormat="false" ht="13.8" hidden="false" customHeight="false" outlineLevel="0" collapsed="false">
      <c r="C783" s="64"/>
    </row>
    <row r="784" customFormat="false" ht="13.8" hidden="false" customHeight="false" outlineLevel="0" collapsed="false">
      <c r="C784" s="64"/>
    </row>
    <row r="785" customFormat="false" ht="13.8" hidden="false" customHeight="false" outlineLevel="0" collapsed="false">
      <c r="C785" s="64"/>
    </row>
    <row r="786" customFormat="false" ht="13.8" hidden="false" customHeight="false" outlineLevel="0" collapsed="false">
      <c r="C786" s="64"/>
    </row>
    <row r="787" customFormat="false" ht="13.8" hidden="false" customHeight="false" outlineLevel="0" collapsed="false">
      <c r="C787" s="64"/>
    </row>
    <row r="788" customFormat="false" ht="13.8" hidden="false" customHeight="false" outlineLevel="0" collapsed="false">
      <c r="C788" s="64"/>
    </row>
    <row r="789" customFormat="false" ht="13.8" hidden="false" customHeight="false" outlineLevel="0" collapsed="false">
      <c r="C789" s="64"/>
    </row>
    <row r="790" customFormat="false" ht="13.8" hidden="false" customHeight="false" outlineLevel="0" collapsed="false">
      <c r="C790" s="64"/>
    </row>
    <row r="791" customFormat="false" ht="13.8" hidden="false" customHeight="false" outlineLevel="0" collapsed="false">
      <c r="C791" s="64"/>
    </row>
    <row r="792" customFormat="false" ht="13.8" hidden="false" customHeight="false" outlineLevel="0" collapsed="false">
      <c r="C792" s="64"/>
    </row>
    <row r="793" customFormat="false" ht="13.8" hidden="false" customHeight="false" outlineLevel="0" collapsed="false">
      <c r="C793" s="64"/>
    </row>
    <row r="794" customFormat="false" ht="13.8" hidden="false" customHeight="false" outlineLevel="0" collapsed="false">
      <c r="C794" s="64"/>
    </row>
    <row r="795" customFormat="false" ht="13.8" hidden="false" customHeight="false" outlineLevel="0" collapsed="false">
      <c r="C795" s="64"/>
    </row>
    <row r="796" customFormat="false" ht="13.8" hidden="false" customHeight="false" outlineLevel="0" collapsed="false">
      <c r="C796" s="64"/>
    </row>
    <row r="797" customFormat="false" ht="13.8" hidden="false" customHeight="false" outlineLevel="0" collapsed="false">
      <c r="C797" s="64"/>
    </row>
    <row r="798" customFormat="false" ht="13.8" hidden="false" customHeight="false" outlineLevel="0" collapsed="false">
      <c r="C798" s="64"/>
    </row>
    <row r="799" customFormat="false" ht="13.8" hidden="false" customHeight="false" outlineLevel="0" collapsed="false">
      <c r="C799" s="64"/>
    </row>
    <row r="800" customFormat="false" ht="13.8" hidden="false" customHeight="false" outlineLevel="0" collapsed="false">
      <c r="C800" s="64"/>
    </row>
    <row r="801" customFormat="false" ht="13.8" hidden="false" customHeight="false" outlineLevel="0" collapsed="false">
      <c r="C801" s="64"/>
    </row>
    <row r="802" customFormat="false" ht="13.8" hidden="false" customHeight="false" outlineLevel="0" collapsed="false">
      <c r="C802" s="64"/>
    </row>
    <row r="803" customFormat="false" ht="13.8" hidden="false" customHeight="false" outlineLevel="0" collapsed="false">
      <c r="C803" s="64"/>
    </row>
    <row r="804" customFormat="false" ht="13.8" hidden="false" customHeight="false" outlineLevel="0" collapsed="false">
      <c r="C804" s="64"/>
    </row>
    <row r="805" customFormat="false" ht="13.8" hidden="false" customHeight="false" outlineLevel="0" collapsed="false">
      <c r="C805" s="64"/>
    </row>
    <row r="806" customFormat="false" ht="13.8" hidden="false" customHeight="false" outlineLevel="0" collapsed="false">
      <c r="C806" s="64"/>
    </row>
    <row r="807" customFormat="false" ht="13.8" hidden="false" customHeight="false" outlineLevel="0" collapsed="false">
      <c r="C807" s="64"/>
    </row>
    <row r="808" customFormat="false" ht="13.8" hidden="false" customHeight="false" outlineLevel="0" collapsed="false">
      <c r="C808" s="64"/>
    </row>
    <row r="809" customFormat="false" ht="13.8" hidden="false" customHeight="false" outlineLevel="0" collapsed="false">
      <c r="C809" s="64"/>
    </row>
    <row r="810" customFormat="false" ht="13.8" hidden="false" customHeight="false" outlineLevel="0" collapsed="false">
      <c r="C810" s="64"/>
    </row>
    <row r="811" customFormat="false" ht="13.8" hidden="false" customHeight="false" outlineLevel="0" collapsed="false">
      <c r="C811" s="64"/>
    </row>
    <row r="812" customFormat="false" ht="13.8" hidden="false" customHeight="false" outlineLevel="0" collapsed="false">
      <c r="C812" s="64"/>
    </row>
    <row r="813" customFormat="false" ht="13.8" hidden="false" customHeight="false" outlineLevel="0" collapsed="false">
      <c r="C813" s="64"/>
    </row>
    <row r="814" customFormat="false" ht="13.8" hidden="false" customHeight="false" outlineLevel="0" collapsed="false">
      <c r="C814" s="64"/>
    </row>
    <row r="815" customFormat="false" ht="13.8" hidden="false" customHeight="false" outlineLevel="0" collapsed="false">
      <c r="C815" s="64"/>
    </row>
    <row r="816" customFormat="false" ht="13.8" hidden="false" customHeight="false" outlineLevel="0" collapsed="false">
      <c r="C816" s="64"/>
    </row>
    <row r="817" customFormat="false" ht="13.8" hidden="false" customHeight="false" outlineLevel="0" collapsed="false">
      <c r="C817" s="64"/>
    </row>
    <row r="818" customFormat="false" ht="13.8" hidden="false" customHeight="false" outlineLevel="0" collapsed="false">
      <c r="C818" s="64"/>
    </row>
    <row r="819" customFormat="false" ht="13.8" hidden="false" customHeight="false" outlineLevel="0" collapsed="false">
      <c r="C819" s="64"/>
    </row>
    <row r="820" customFormat="false" ht="13.8" hidden="false" customHeight="false" outlineLevel="0" collapsed="false">
      <c r="C820" s="64"/>
    </row>
    <row r="821" customFormat="false" ht="13.8" hidden="false" customHeight="false" outlineLevel="0" collapsed="false">
      <c r="C821" s="64"/>
    </row>
    <row r="822" customFormat="false" ht="13.8" hidden="false" customHeight="false" outlineLevel="0" collapsed="false">
      <c r="C822" s="64"/>
    </row>
    <row r="823" customFormat="false" ht="13.8" hidden="false" customHeight="false" outlineLevel="0" collapsed="false">
      <c r="C823" s="64"/>
    </row>
    <row r="824" customFormat="false" ht="13.8" hidden="false" customHeight="false" outlineLevel="0" collapsed="false">
      <c r="C824" s="64"/>
    </row>
    <row r="825" customFormat="false" ht="13.8" hidden="false" customHeight="false" outlineLevel="0" collapsed="false">
      <c r="C825" s="64"/>
    </row>
    <row r="826" customFormat="false" ht="13.8" hidden="false" customHeight="false" outlineLevel="0" collapsed="false">
      <c r="C826" s="64"/>
    </row>
    <row r="827" customFormat="false" ht="13.8" hidden="false" customHeight="false" outlineLevel="0" collapsed="false">
      <c r="C827" s="64"/>
    </row>
    <row r="828" customFormat="false" ht="13.8" hidden="false" customHeight="false" outlineLevel="0" collapsed="false">
      <c r="C828" s="64"/>
    </row>
    <row r="829" customFormat="false" ht="13.8" hidden="false" customHeight="false" outlineLevel="0" collapsed="false">
      <c r="C829" s="64"/>
    </row>
    <row r="830" customFormat="false" ht="13.8" hidden="false" customHeight="false" outlineLevel="0" collapsed="false">
      <c r="C830" s="64"/>
    </row>
    <row r="831" customFormat="false" ht="13.8" hidden="false" customHeight="false" outlineLevel="0" collapsed="false">
      <c r="C831" s="64"/>
    </row>
    <row r="832" customFormat="false" ht="13.8" hidden="false" customHeight="false" outlineLevel="0" collapsed="false">
      <c r="C832" s="64"/>
    </row>
    <row r="833" customFormat="false" ht="13.8" hidden="false" customHeight="false" outlineLevel="0" collapsed="false">
      <c r="C833" s="64"/>
    </row>
    <row r="834" customFormat="false" ht="13.8" hidden="false" customHeight="false" outlineLevel="0" collapsed="false">
      <c r="C834" s="64"/>
    </row>
    <row r="835" customFormat="false" ht="13.8" hidden="false" customHeight="false" outlineLevel="0" collapsed="false">
      <c r="C835" s="64"/>
    </row>
    <row r="836" customFormat="false" ht="13.8" hidden="false" customHeight="false" outlineLevel="0" collapsed="false">
      <c r="C836" s="64"/>
    </row>
    <row r="837" customFormat="false" ht="13.8" hidden="false" customHeight="false" outlineLevel="0" collapsed="false">
      <c r="C837" s="64"/>
    </row>
    <row r="838" customFormat="false" ht="13.8" hidden="false" customHeight="false" outlineLevel="0" collapsed="false">
      <c r="C838" s="64"/>
    </row>
    <row r="839" customFormat="false" ht="13.8" hidden="false" customHeight="false" outlineLevel="0" collapsed="false">
      <c r="C839" s="64"/>
    </row>
    <row r="840" customFormat="false" ht="13.8" hidden="false" customHeight="false" outlineLevel="0" collapsed="false">
      <c r="C840" s="64"/>
    </row>
    <row r="841" customFormat="false" ht="13.8" hidden="false" customHeight="false" outlineLevel="0" collapsed="false">
      <c r="C841" s="64"/>
    </row>
    <row r="842" customFormat="false" ht="13.8" hidden="false" customHeight="false" outlineLevel="0" collapsed="false">
      <c r="C842" s="64"/>
    </row>
    <row r="843" customFormat="false" ht="13.8" hidden="false" customHeight="false" outlineLevel="0" collapsed="false">
      <c r="C843" s="64"/>
    </row>
    <row r="844" customFormat="false" ht="13.8" hidden="false" customHeight="false" outlineLevel="0" collapsed="false">
      <c r="C844" s="64"/>
    </row>
    <row r="845" customFormat="false" ht="13.8" hidden="false" customHeight="false" outlineLevel="0" collapsed="false">
      <c r="C845" s="64"/>
    </row>
    <row r="846" customFormat="false" ht="13.8" hidden="false" customHeight="false" outlineLevel="0" collapsed="false">
      <c r="C846" s="64"/>
    </row>
    <row r="847" customFormat="false" ht="13.8" hidden="false" customHeight="false" outlineLevel="0" collapsed="false">
      <c r="C847" s="64"/>
    </row>
    <row r="848" customFormat="false" ht="13.8" hidden="false" customHeight="false" outlineLevel="0" collapsed="false">
      <c r="C848" s="64"/>
    </row>
    <row r="849" customFormat="false" ht="13.8" hidden="false" customHeight="false" outlineLevel="0" collapsed="false">
      <c r="C849" s="64"/>
    </row>
    <row r="850" customFormat="false" ht="13.8" hidden="false" customHeight="false" outlineLevel="0" collapsed="false">
      <c r="C850" s="64"/>
    </row>
    <row r="851" customFormat="false" ht="13.8" hidden="false" customHeight="false" outlineLevel="0" collapsed="false">
      <c r="C851" s="64"/>
    </row>
    <row r="852" customFormat="false" ht="13.8" hidden="false" customHeight="false" outlineLevel="0" collapsed="false">
      <c r="C852" s="64"/>
    </row>
    <row r="853" customFormat="false" ht="13.8" hidden="false" customHeight="false" outlineLevel="0" collapsed="false">
      <c r="C853" s="64"/>
    </row>
    <row r="854" customFormat="false" ht="13.8" hidden="false" customHeight="false" outlineLevel="0" collapsed="false">
      <c r="C854" s="64"/>
    </row>
    <row r="855" customFormat="false" ht="13.8" hidden="false" customHeight="false" outlineLevel="0" collapsed="false">
      <c r="C855" s="64"/>
    </row>
    <row r="856" customFormat="false" ht="13.8" hidden="false" customHeight="false" outlineLevel="0" collapsed="false">
      <c r="C856" s="64"/>
    </row>
    <row r="857" customFormat="false" ht="13.8" hidden="false" customHeight="false" outlineLevel="0" collapsed="false">
      <c r="C857" s="64"/>
    </row>
    <row r="858" customFormat="false" ht="13.8" hidden="false" customHeight="false" outlineLevel="0" collapsed="false">
      <c r="C858" s="64"/>
    </row>
    <row r="859" customFormat="false" ht="13.8" hidden="false" customHeight="false" outlineLevel="0" collapsed="false">
      <c r="C859" s="64"/>
    </row>
    <row r="860" customFormat="false" ht="13.8" hidden="false" customHeight="false" outlineLevel="0" collapsed="false">
      <c r="C860" s="64"/>
    </row>
    <row r="861" customFormat="false" ht="13.8" hidden="false" customHeight="false" outlineLevel="0" collapsed="false">
      <c r="C861" s="64"/>
    </row>
    <row r="862" customFormat="false" ht="13.8" hidden="false" customHeight="false" outlineLevel="0" collapsed="false">
      <c r="C862" s="64"/>
    </row>
    <row r="863" customFormat="false" ht="13.8" hidden="false" customHeight="false" outlineLevel="0" collapsed="false">
      <c r="C863" s="64"/>
    </row>
    <row r="864" customFormat="false" ht="13.8" hidden="false" customHeight="false" outlineLevel="0" collapsed="false">
      <c r="C864" s="64"/>
    </row>
    <row r="865" customFormat="false" ht="13.8" hidden="false" customHeight="false" outlineLevel="0" collapsed="false">
      <c r="C865" s="64"/>
    </row>
    <row r="866" customFormat="false" ht="13.8" hidden="false" customHeight="false" outlineLevel="0" collapsed="false">
      <c r="C866" s="64"/>
    </row>
    <row r="867" customFormat="false" ht="13.8" hidden="false" customHeight="false" outlineLevel="0" collapsed="false">
      <c r="C867" s="64"/>
    </row>
    <row r="868" customFormat="false" ht="13.8" hidden="false" customHeight="false" outlineLevel="0" collapsed="false">
      <c r="C868" s="64"/>
    </row>
    <row r="869" customFormat="false" ht="13.8" hidden="false" customHeight="false" outlineLevel="0" collapsed="false">
      <c r="C869" s="64"/>
    </row>
    <row r="870" customFormat="false" ht="13.8" hidden="false" customHeight="false" outlineLevel="0" collapsed="false">
      <c r="C870" s="64"/>
    </row>
    <row r="871" customFormat="false" ht="13.8" hidden="false" customHeight="false" outlineLevel="0" collapsed="false">
      <c r="C871" s="64"/>
    </row>
    <row r="872" customFormat="false" ht="13.8" hidden="false" customHeight="false" outlineLevel="0" collapsed="false">
      <c r="C872" s="64"/>
    </row>
    <row r="873" customFormat="false" ht="13.8" hidden="false" customHeight="false" outlineLevel="0" collapsed="false">
      <c r="C873" s="64"/>
    </row>
    <row r="874" customFormat="false" ht="13.8" hidden="false" customHeight="false" outlineLevel="0" collapsed="false">
      <c r="C874" s="64"/>
    </row>
    <row r="875" customFormat="false" ht="13.8" hidden="false" customHeight="false" outlineLevel="0" collapsed="false">
      <c r="C875" s="64"/>
    </row>
    <row r="876" customFormat="false" ht="13.8" hidden="false" customHeight="false" outlineLevel="0" collapsed="false">
      <c r="C876" s="64"/>
    </row>
    <row r="877" customFormat="false" ht="13.8" hidden="false" customHeight="false" outlineLevel="0" collapsed="false">
      <c r="C877" s="64"/>
    </row>
    <row r="878" customFormat="false" ht="13.8" hidden="false" customHeight="false" outlineLevel="0" collapsed="false">
      <c r="C878" s="64"/>
    </row>
    <row r="879" customFormat="false" ht="13.8" hidden="false" customHeight="false" outlineLevel="0" collapsed="false">
      <c r="C879" s="64"/>
    </row>
    <row r="880" customFormat="false" ht="13.8" hidden="false" customHeight="false" outlineLevel="0" collapsed="false">
      <c r="C880" s="64"/>
    </row>
    <row r="881" customFormat="false" ht="13.8" hidden="false" customHeight="false" outlineLevel="0" collapsed="false">
      <c r="C881" s="64"/>
    </row>
    <row r="882" customFormat="false" ht="13.8" hidden="false" customHeight="false" outlineLevel="0" collapsed="false">
      <c r="C882" s="64"/>
    </row>
    <row r="883" customFormat="false" ht="13.8" hidden="false" customHeight="false" outlineLevel="0" collapsed="false">
      <c r="C883" s="64"/>
    </row>
    <row r="884" customFormat="false" ht="13.8" hidden="false" customHeight="false" outlineLevel="0" collapsed="false">
      <c r="C884" s="64"/>
    </row>
    <row r="885" customFormat="false" ht="13.8" hidden="false" customHeight="false" outlineLevel="0" collapsed="false">
      <c r="C885" s="64"/>
    </row>
    <row r="886" customFormat="false" ht="13.8" hidden="false" customHeight="false" outlineLevel="0" collapsed="false">
      <c r="C886" s="64"/>
    </row>
    <row r="887" customFormat="false" ht="13.8" hidden="false" customHeight="false" outlineLevel="0" collapsed="false">
      <c r="C887" s="64"/>
    </row>
    <row r="888" customFormat="false" ht="13.8" hidden="false" customHeight="false" outlineLevel="0" collapsed="false">
      <c r="C888" s="64"/>
    </row>
    <row r="889" customFormat="false" ht="13.8" hidden="false" customHeight="false" outlineLevel="0" collapsed="false">
      <c r="C889" s="64"/>
    </row>
    <row r="890" customFormat="false" ht="13.8" hidden="false" customHeight="false" outlineLevel="0" collapsed="false">
      <c r="C890" s="64"/>
    </row>
    <row r="891" customFormat="false" ht="13.8" hidden="false" customHeight="false" outlineLevel="0" collapsed="false">
      <c r="C891" s="64"/>
    </row>
    <row r="892" customFormat="false" ht="13.8" hidden="false" customHeight="false" outlineLevel="0" collapsed="false">
      <c r="C892" s="64"/>
    </row>
    <row r="893" customFormat="false" ht="13.8" hidden="false" customHeight="false" outlineLevel="0" collapsed="false">
      <c r="C893" s="64"/>
    </row>
    <row r="894" customFormat="false" ht="13.8" hidden="false" customHeight="false" outlineLevel="0" collapsed="false">
      <c r="C894" s="64"/>
    </row>
    <row r="895" customFormat="false" ht="13.8" hidden="false" customHeight="false" outlineLevel="0" collapsed="false">
      <c r="C895" s="64"/>
    </row>
    <row r="896" customFormat="false" ht="13.8" hidden="false" customHeight="false" outlineLevel="0" collapsed="false">
      <c r="C896" s="64"/>
    </row>
    <row r="897" customFormat="false" ht="13.8" hidden="false" customHeight="false" outlineLevel="0" collapsed="false">
      <c r="C897" s="64"/>
    </row>
    <row r="898" customFormat="false" ht="13.8" hidden="false" customHeight="false" outlineLevel="0" collapsed="false">
      <c r="C898" s="64"/>
    </row>
    <row r="899" customFormat="false" ht="13.8" hidden="false" customHeight="false" outlineLevel="0" collapsed="false">
      <c r="C899" s="64"/>
    </row>
    <row r="900" customFormat="false" ht="13.8" hidden="false" customHeight="false" outlineLevel="0" collapsed="false">
      <c r="C900" s="64"/>
    </row>
    <row r="901" customFormat="false" ht="13.8" hidden="false" customHeight="false" outlineLevel="0" collapsed="false">
      <c r="C901" s="64"/>
    </row>
    <row r="902" customFormat="false" ht="13.8" hidden="false" customHeight="false" outlineLevel="0" collapsed="false">
      <c r="C902" s="64"/>
    </row>
    <row r="903" customFormat="false" ht="13.8" hidden="false" customHeight="false" outlineLevel="0" collapsed="false">
      <c r="C903" s="64"/>
    </row>
    <row r="904" customFormat="false" ht="13.8" hidden="false" customHeight="false" outlineLevel="0" collapsed="false">
      <c r="C904" s="64"/>
    </row>
    <row r="905" customFormat="false" ht="13.8" hidden="false" customHeight="false" outlineLevel="0" collapsed="false">
      <c r="C905" s="64"/>
    </row>
    <row r="906" customFormat="false" ht="13.8" hidden="false" customHeight="false" outlineLevel="0" collapsed="false">
      <c r="C906" s="64"/>
    </row>
    <row r="907" customFormat="false" ht="13.8" hidden="false" customHeight="false" outlineLevel="0" collapsed="false">
      <c r="C907" s="64"/>
    </row>
    <row r="908" customFormat="false" ht="13.8" hidden="false" customHeight="false" outlineLevel="0" collapsed="false">
      <c r="C908" s="64"/>
    </row>
    <row r="909" customFormat="false" ht="13.8" hidden="false" customHeight="false" outlineLevel="0" collapsed="false">
      <c r="C909" s="64"/>
    </row>
    <row r="910" customFormat="false" ht="13.8" hidden="false" customHeight="false" outlineLevel="0" collapsed="false">
      <c r="C910" s="64"/>
    </row>
    <row r="911" customFormat="false" ht="13.8" hidden="false" customHeight="false" outlineLevel="0" collapsed="false">
      <c r="C911" s="64"/>
    </row>
    <row r="912" customFormat="false" ht="13.8" hidden="false" customHeight="false" outlineLevel="0" collapsed="false">
      <c r="C912" s="64"/>
    </row>
    <row r="913" customFormat="false" ht="13.8" hidden="false" customHeight="false" outlineLevel="0" collapsed="false">
      <c r="C913" s="64"/>
    </row>
    <row r="914" customFormat="false" ht="13.8" hidden="false" customHeight="false" outlineLevel="0" collapsed="false">
      <c r="C914" s="64"/>
    </row>
    <row r="915" customFormat="false" ht="13.8" hidden="false" customHeight="false" outlineLevel="0" collapsed="false">
      <c r="C915" s="64"/>
    </row>
    <row r="916" customFormat="false" ht="13.8" hidden="false" customHeight="false" outlineLevel="0" collapsed="false">
      <c r="C916" s="64"/>
    </row>
    <row r="917" customFormat="false" ht="13.8" hidden="false" customHeight="false" outlineLevel="0" collapsed="false">
      <c r="C917" s="64"/>
    </row>
    <row r="918" customFormat="false" ht="13.8" hidden="false" customHeight="false" outlineLevel="0" collapsed="false">
      <c r="C918" s="64"/>
    </row>
    <row r="919" customFormat="false" ht="13.8" hidden="false" customHeight="false" outlineLevel="0" collapsed="false">
      <c r="C919" s="64"/>
    </row>
    <row r="920" customFormat="false" ht="13.8" hidden="false" customHeight="false" outlineLevel="0" collapsed="false">
      <c r="C920" s="64"/>
    </row>
    <row r="921" customFormat="false" ht="13.8" hidden="false" customHeight="false" outlineLevel="0" collapsed="false">
      <c r="C921" s="64"/>
    </row>
    <row r="922" customFormat="false" ht="13.8" hidden="false" customHeight="false" outlineLevel="0" collapsed="false">
      <c r="C922" s="64"/>
    </row>
    <row r="923" customFormat="false" ht="13.8" hidden="false" customHeight="false" outlineLevel="0" collapsed="false">
      <c r="C923" s="64"/>
    </row>
    <row r="924" customFormat="false" ht="13.8" hidden="false" customHeight="false" outlineLevel="0" collapsed="false">
      <c r="C924" s="64"/>
    </row>
    <row r="925" customFormat="false" ht="13.8" hidden="false" customHeight="false" outlineLevel="0" collapsed="false">
      <c r="C925" s="64"/>
    </row>
    <row r="926" customFormat="false" ht="13.8" hidden="false" customHeight="false" outlineLevel="0" collapsed="false">
      <c r="C926" s="64"/>
    </row>
    <row r="927" customFormat="false" ht="13.8" hidden="false" customHeight="false" outlineLevel="0" collapsed="false">
      <c r="C927" s="64"/>
    </row>
    <row r="928" customFormat="false" ht="13.8" hidden="false" customHeight="false" outlineLevel="0" collapsed="false">
      <c r="C928" s="64"/>
    </row>
    <row r="929" customFormat="false" ht="13.8" hidden="false" customHeight="false" outlineLevel="0" collapsed="false">
      <c r="C929" s="64"/>
    </row>
    <row r="930" customFormat="false" ht="13.8" hidden="false" customHeight="false" outlineLevel="0" collapsed="false">
      <c r="C930" s="64"/>
    </row>
    <row r="931" customFormat="false" ht="13.8" hidden="false" customHeight="false" outlineLevel="0" collapsed="false">
      <c r="C931" s="64"/>
    </row>
    <row r="932" customFormat="false" ht="13.8" hidden="false" customHeight="false" outlineLevel="0" collapsed="false">
      <c r="C932" s="64"/>
    </row>
    <row r="933" customFormat="false" ht="13.8" hidden="false" customHeight="false" outlineLevel="0" collapsed="false">
      <c r="C933" s="64"/>
    </row>
    <row r="934" customFormat="false" ht="13.8" hidden="false" customHeight="false" outlineLevel="0" collapsed="false">
      <c r="C934" s="64"/>
    </row>
    <row r="935" customFormat="false" ht="13.8" hidden="false" customHeight="false" outlineLevel="0" collapsed="false">
      <c r="C935" s="64"/>
    </row>
    <row r="936" customFormat="false" ht="13.8" hidden="false" customHeight="false" outlineLevel="0" collapsed="false">
      <c r="C936" s="64"/>
    </row>
    <row r="937" customFormat="false" ht="13.8" hidden="false" customHeight="false" outlineLevel="0" collapsed="false">
      <c r="C937" s="64"/>
    </row>
    <row r="938" customFormat="false" ht="13.8" hidden="false" customHeight="false" outlineLevel="0" collapsed="false">
      <c r="C938" s="64"/>
    </row>
    <row r="939" customFormat="false" ht="13.8" hidden="false" customHeight="false" outlineLevel="0" collapsed="false">
      <c r="C939" s="64"/>
    </row>
    <row r="940" customFormat="false" ht="13.8" hidden="false" customHeight="false" outlineLevel="0" collapsed="false">
      <c r="C940" s="64"/>
    </row>
    <row r="941" customFormat="false" ht="13.8" hidden="false" customHeight="false" outlineLevel="0" collapsed="false">
      <c r="C941" s="64"/>
    </row>
    <row r="942" customFormat="false" ht="13.8" hidden="false" customHeight="false" outlineLevel="0" collapsed="false">
      <c r="C942" s="64"/>
    </row>
    <row r="943" customFormat="false" ht="13.8" hidden="false" customHeight="false" outlineLevel="0" collapsed="false">
      <c r="C943" s="64"/>
    </row>
    <row r="944" customFormat="false" ht="13.8" hidden="false" customHeight="false" outlineLevel="0" collapsed="false">
      <c r="C944" s="64"/>
    </row>
    <row r="945" customFormat="false" ht="13.8" hidden="false" customHeight="false" outlineLevel="0" collapsed="false">
      <c r="C945" s="64"/>
    </row>
    <row r="946" customFormat="false" ht="13.8" hidden="false" customHeight="false" outlineLevel="0" collapsed="false">
      <c r="C946" s="64"/>
    </row>
    <row r="947" customFormat="false" ht="13.8" hidden="false" customHeight="false" outlineLevel="0" collapsed="false">
      <c r="C947" s="64"/>
    </row>
    <row r="948" customFormat="false" ht="13.8" hidden="false" customHeight="false" outlineLevel="0" collapsed="false">
      <c r="C948" s="64"/>
    </row>
    <row r="949" customFormat="false" ht="13.8" hidden="false" customHeight="false" outlineLevel="0" collapsed="false">
      <c r="C949" s="64"/>
    </row>
    <row r="950" customFormat="false" ht="13.8" hidden="false" customHeight="false" outlineLevel="0" collapsed="false">
      <c r="C950" s="64"/>
    </row>
    <row r="951" customFormat="false" ht="13.8" hidden="false" customHeight="false" outlineLevel="0" collapsed="false">
      <c r="C951" s="64"/>
    </row>
    <row r="952" customFormat="false" ht="13.8" hidden="false" customHeight="false" outlineLevel="0" collapsed="false">
      <c r="C952" s="64"/>
    </row>
    <row r="953" customFormat="false" ht="13.8" hidden="false" customHeight="false" outlineLevel="0" collapsed="false">
      <c r="C953" s="64"/>
    </row>
    <row r="954" customFormat="false" ht="13.8" hidden="false" customHeight="false" outlineLevel="0" collapsed="false">
      <c r="C954" s="64"/>
    </row>
    <row r="955" customFormat="false" ht="13.8" hidden="false" customHeight="false" outlineLevel="0" collapsed="false">
      <c r="C955" s="64"/>
    </row>
    <row r="956" customFormat="false" ht="13.8" hidden="false" customHeight="false" outlineLevel="0" collapsed="false">
      <c r="C956" s="64"/>
    </row>
    <row r="957" customFormat="false" ht="13.8" hidden="false" customHeight="false" outlineLevel="0" collapsed="false">
      <c r="C957" s="64"/>
    </row>
    <row r="958" customFormat="false" ht="13.8" hidden="false" customHeight="false" outlineLevel="0" collapsed="false">
      <c r="C958" s="64"/>
    </row>
    <row r="959" customFormat="false" ht="13.8" hidden="false" customHeight="false" outlineLevel="0" collapsed="false">
      <c r="B959" s="64"/>
      <c r="C959" s="64"/>
    </row>
    <row r="960" customFormat="false" ht="13.8" hidden="false" customHeight="false" outlineLevel="0" collapsed="false">
      <c r="C960" s="64"/>
    </row>
    <row r="961" customFormat="false" ht="13.8" hidden="false" customHeight="false" outlineLevel="0" collapsed="false">
      <c r="C961" s="64"/>
    </row>
    <row r="962" customFormat="false" ht="13.8" hidden="false" customHeight="false" outlineLevel="0" collapsed="false">
      <c r="C962" s="64"/>
    </row>
    <row r="963" customFormat="false" ht="13.8" hidden="false" customHeight="false" outlineLevel="0" collapsed="false">
      <c r="C963" s="64"/>
    </row>
    <row r="964" customFormat="false" ht="13.8" hidden="false" customHeight="false" outlineLevel="0" collapsed="false">
      <c r="C964" s="64"/>
    </row>
    <row r="965" customFormat="false" ht="13.8" hidden="false" customHeight="false" outlineLevel="0" collapsed="false">
      <c r="C965" s="64"/>
    </row>
    <row r="966" customFormat="false" ht="13.8" hidden="false" customHeight="false" outlineLevel="0" collapsed="false">
      <c r="C966" s="64"/>
    </row>
    <row r="967" customFormat="false" ht="13.8" hidden="false" customHeight="false" outlineLevel="0" collapsed="false">
      <c r="C967" s="64"/>
    </row>
    <row r="968" customFormat="false" ht="13.8" hidden="false" customHeight="false" outlineLevel="0" collapsed="false">
      <c r="C968" s="64"/>
    </row>
    <row r="969" customFormat="false" ht="13.8" hidden="false" customHeight="false" outlineLevel="0" collapsed="false">
      <c r="C969" s="64"/>
    </row>
    <row r="970" customFormat="false" ht="13.8" hidden="false" customHeight="false" outlineLevel="0" collapsed="false">
      <c r="C970" s="64"/>
    </row>
    <row r="971" customFormat="false" ht="13.8" hidden="false" customHeight="false" outlineLevel="0" collapsed="false">
      <c r="C971" s="64"/>
    </row>
    <row r="972" customFormat="false" ht="13.8" hidden="false" customHeight="false" outlineLevel="0" collapsed="false">
      <c r="C972" s="64"/>
    </row>
    <row r="973" customFormat="false" ht="13.8" hidden="false" customHeight="false" outlineLevel="0" collapsed="false">
      <c r="C973" s="64"/>
    </row>
    <row r="974" customFormat="false" ht="13.8" hidden="false" customHeight="false" outlineLevel="0" collapsed="false">
      <c r="C974" s="64"/>
    </row>
    <row r="975" customFormat="false" ht="13.8" hidden="false" customHeight="false" outlineLevel="0" collapsed="false">
      <c r="C975" s="64"/>
    </row>
    <row r="976" customFormat="false" ht="13.8" hidden="false" customHeight="false" outlineLevel="0" collapsed="false">
      <c r="C976" s="64"/>
    </row>
    <row r="977" customFormat="false" ht="13.8" hidden="false" customHeight="false" outlineLevel="0" collapsed="false">
      <c r="C977" s="64"/>
    </row>
    <row r="978" customFormat="false" ht="13.8" hidden="false" customHeight="false" outlineLevel="0" collapsed="false">
      <c r="C978" s="64"/>
    </row>
    <row r="979" customFormat="false" ht="13.8" hidden="false" customHeight="false" outlineLevel="0" collapsed="false">
      <c r="C979" s="64"/>
    </row>
    <row r="980" customFormat="false" ht="13.8" hidden="false" customHeight="false" outlineLevel="0" collapsed="false">
      <c r="C980" s="64"/>
    </row>
    <row r="981" customFormat="false" ht="13.8" hidden="false" customHeight="false" outlineLevel="0" collapsed="false">
      <c r="C981" s="64"/>
    </row>
    <row r="982" customFormat="false" ht="13.8" hidden="false" customHeight="false" outlineLevel="0" collapsed="false">
      <c r="C982" s="64"/>
    </row>
  </sheetData>
  <printOptions headings="false" gridLines="false" gridLinesSet="true" horizontalCentered="false" verticalCentered="false"/>
  <pageMargins left="0.708333333333333" right="0.472222222222222" top="0.39375" bottom="0.905555555555556" header="0.511805555555555" footer="0.511805555555555"/>
  <pageSetup paperSize="9" scale="7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2" manualBreakCount="2">
    <brk id="65" man="true" max="16383" min="0"/>
    <brk id="131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446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2021-02-11T16:29:19Z</dcterms:created>
  <dc:creator>Rosťa</dc:creator>
  <dc:description/>
  <dc:language>cs-CZ</dc:language>
  <cp:lastModifiedBy/>
  <dcterms:modified xsi:type="dcterms:W3CDTF">2024-04-04T16:25:17Z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