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nst\OneDrive\Dokumenty\chess\turnaje\2024\MČR do 8 let 2024\přihlášky\"/>
    </mc:Choice>
  </mc:AlternateContent>
  <xr:revisionPtr revIDLastSave="0" documentId="13_ncr:1_{9C3534B4-36EF-492E-9B24-9900D89DD43D}" xr6:coauthVersionLast="47" xr6:coauthVersionMax="47" xr10:uidLastSave="{00000000-0000-0000-0000-000000000000}"/>
  <bookViews>
    <workbookView xWindow="-110" yWindow="-110" windowWidth="25820" windowHeight="15500" xr2:uid="{A1431B8C-6220-4E59-A7DE-9432F355A299}"/>
  </bookViews>
  <sheets>
    <sheet name="MČR rapid 202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" i="1" l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AB17" i="1"/>
  <c r="N5" i="1"/>
  <c r="O5" i="1"/>
  <c r="P5" i="1"/>
  <c r="Q5" i="1"/>
  <c r="R5" i="1"/>
  <c r="Y5" i="1" s="1"/>
  <c r="Z5" i="1"/>
  <c r="N6" i="1"/>
  <c r="S6" i="1" s="1"/>
  <c r="O6" i="1"/>
  <c r="P6" i="1"/>
  <c r="Q6" i="1"/>
  <c r="R6" i="1"/>
  <c r="Y6" i="1" s="1"/>
  <c r="Z6" i="1"/>
  <c r="AA6" i="1" s="1"/>
  <c r="N7" i="1"/>
  <c r="T7" i="1" s="1"/>
  <c r="O7" i="1"/>
  <c r="P7" i="1"/>
  <c r="Q7" i="1"/>
  <c r="R7" i="1"/>
  <c r="Y7" i="1" s="1"/>
  <c r="S7" i="1"/>
  <c r="Z7" i="1"/>
  <c r="AA7" i="1" s="1"/>
  <c r="N8" i="1"/>
  <c r="W8" i="1" s="1"/>
  <c r="O8" i="1"/>
  <c r="P8" i="1"/>
  <c r="Q8" i="1"/>
  <c r="R8" i="1"/>
  <c r="Y8" i="1" s="1"/>
  <c r="T8" i="1"/>
  <c r="V8" i="1"/>
  <c r="Z8" i="1"/>
  <c r="AA8" i="1" s="1"/>
  <c r="N9" i="1"/>
  <c r="S9" i="1" s="1"/>
  <c r="O9" i="1"/>
  <c r="P9" i="1"/>
  <c r="Q9" i="1"/>
  <c r="R9" i="1"/>
  <c r="Y9" i="1" s="1"/>
  <c r="Z9" i="1"/>
  <c r="AA9" i="1" s="1"/>
  <c r="N10" i="1"/>
  <c r="S10" i="1" s="1"/>
  <c r="O10" i="1"/>
  <c r="U10" i="1" s="1"/>
  <c r="P10" i="1"/>
  <c r="Q10" i="1"/>
  <c r="R10" i="1"/>
  <c r="V10" i="1"/>
  <c r="W10" i="1"/>
  <c r="Y10" i="1"/>
  <c r="Z10" i="1"/>
  <c r="AA10" i="1" s="1"/>
  <c r="N11" i="1"/>
  <c r="S11" i="1" s="1"/>
  <c r="O11" i="1"/>
  <c r="P11" i="1"/>
  <c r="Q11" i="1"/>
  <c r="R11" i="1"/>
  <c r="Y11" i="1"/>
  <c r="Z11" i="1"/>
  <c r="AA11" i="1" s="1"/>
  <c r="N12" i="1"/>
  <c r="S12" i="1" s="1"/>
  <c r="O12" i="1"/>
  <c r="P12" i="1"/>
  <c r="Q12" i="1"/>
  <c r="R12" i="1"/>
  <c r="Y12" i="1" s="1"/>
  <c r="Z12" i="1"/>
  <c r="AA12" i="1" s="1"/>
  <c r="N13" i="1"/>
  <c r="V13" i="1" s="1"/>
  <c r="O13" i="1"/>
  <c r="P13" i="1"/>
  <c r="Q13" i="1"/>
  <c r="R13" i="1"/>
  <c r="Y13" i="1" s="1"/>
  <c r="Z13" i="1"/>
  <c r="AA13" i="1" s="1"/>
  <c r="N14" i="1"/>
  <c r="T14" i="1" s="1"/>
  <c r="O14" i="1"/>
  <c r="U14" i="1" s="1"/>
  <c r="P14" i="1"/>
  <c r="Q14" i="1"/>
  <c r="R14" i="1"/>
  <c r="Y14" i="1" s="1"/>
  <c r="S14" i="1"/>
  <c r="V14" i="1"/>
  <c r="W14" i="1"/>
  <c r="Z14" i="1"/>
  <c r="AA14" i="1" s="1"/>
  <c r="N15" i="1"/>
  <c r="V15" i="1" s="1"/>
  <c r="O15" i="1"/>
  <c r="P15" i="1"/>
  <c r="Q15" i="1"/>
  <c r="R15" i="1"/>
  <c r="S15" i="1"/>
  <c r="T15" i="1"/>
  <c r="U15" i="1"/>
  <c r="W15" i="1"/>
  <c r="Y15" i="1"/>
  <c r="Z15" i="1"/>
  <c r="AA15" i="1" s="1"/>
  <c r="N16" i="1"/>
  <c r="X16" i="1" s="1"/>
  <c r="O16" i="1"/>
  <c r="P16" i="1"/>
  <c r="Q16" i="1"/>
  <c r="R16" i="1"/>
  <c r="Y16" i="1"/>
  <c r="Z16" i="1"/>
  <c r="AA16" i="1" s="1"/>
  <c r="N17" i="1"/>
  <c r="S17" i="1" s="1"/>
  <c r="O17" i="1"/>
  <c r="P17" i="1"/>
  <c r="Q17" i="1"/>
  <c r="R17" i="1"/>
  <c r="Y17" i="1"/>
  <c r="Z17" i="1"/>
  <c r="AA17" i="1" s="1"/>
  <c r="N18" i="1"/>
  <c r="U18" i="1" s="1"/>
  <c r="O18" i="1"/>
  <c r="P18" i="1"/>
  <c r="Q18" i="1"/>
  <c r="R18" i="1"/>
  <c r="Y18" i="1" s="1"/>
  <c r="Z18" i="1"/>
  <c r="AA18" i="1" s="1"/>
  <c r="N19" i="1"/>
  <c r="X19" i="1" s="1"/>
  <c r="O19" i="1"/>
  <c r="P19" i="1"/>
  <c r="Q19" i="1"/>
  <c r="R19" i="1"/>
  <c r="Y19" i="1" s="1"/>
  <c r="Z19" i="1"/>
  <c r="AA19" i="1" s="1"/>
  <c r="N20" i="1"/>
  <c r="X20" i="1" s="1"/>
  <c r="O20" i="1"/>
  <c r="P20" i="1"/>
  <c r="Q20" i="1"/>
  <c r="R20" i="1"/>
  <c r="Y20" i="1" s="1"/>
  <c r="S20" i="1"/>
  <c r="U20" i="1"/>
  <c r="V20" i="1"/>
  <c r="W20" i="1"/>
  <c r="Z20" i="1"/>
  <c r="AA20" i="1" s="1"/>
  <c r="N21" i="1"/>
  <c r="S21" i="1" s="1"/>
  <c r="O21" i="1"/>
  <c r="P21" i="1"/>
  <c r="Q21" i="1"/>
  <c r="R21" i="1"/>
  <c r="V21" i="1"/>
  <c r="W21" i="1"/>
  <c r="Y21" i="1"/>
  <c r="Z21" i="1"/>
  <c r="AA21" i="1" s="1"/>
  <c r="N22" i="1"/>
  <c r="S22" i="1" s="1"/>
  <c r="O22" i="1"/>
  <c r="P22" i="1"/>
  <c r="Q22" i="1"/>
  <c r="R22" i="1"/>
  <c r="Y22" i="1" s="1"/>
  <c r="Z22" i="1"/>
  <c r="AA22" i="1" s="1"/>
  <c r="N23" i="1"/>
  <c r="T23" i="1" s="1"/>
  <c r="O23" i="1"/>
  <c r="P23" i="1"/>
  <c r="Q23" i="1"/>
  <c r="R23" i="1"/>
  <c r="Y23" i="1" s="1"/>
  <c r="S23" i="1"/>
  <c r="Z23" i="1"/>
  <c r="AA23" i="1" s="1"/>
  <c r="N24" i="1"/>
  <c r="W24" i="1" s="1"/>
  <c r="O24" i="1"/>
  <c r="P24" i="1"/>
  <c r="Q24" i="1"/>
  <c r="R24" i="1"/>
  <c r="Y24" i="1" s="1"/>
  <c r="V24" i="1"/>
  <c r="Z24" i="1"/>
  <c r="AA24" i="1" s="1"/>
  <c r="N25" i="1"/>
  <c r="W25" i="1" s="1"/>
  <c r="O25" i="1"/>
  <c r="P25" i="1"/>
  <c r="Q25" i="1"/>
  <c r="R25" i="1"/>
  <c r="Y25" i="1" s="1"/>
  <c r="T25" i="1"/>
  <c r="U25" i="1"/>
  <c r="V25" i="1"/>
  <c r="Z25" i="1"/>
  <c r="AA25" i="1" s="1"/>
  <c r="N26" i="1"/>
  <c r="S26" i="1" s="1"/>
  <c r="O26" i="1"/>
  <c r="U26" i="1" s="1"/>
  <c r="P26" i="1"/>
  <c r="Q26" i="1"/>
  <c r="R26" i="1"/>
  <c r="V26" i="1"/>
  <c r="Y26" i="1"/>
  <c r="Z26" i="1"/>
  <c r="AA26" i="1" s="1"/>
  <c r="N27" i="1"/>
  <c r="S27" i="1" s="1"/>
  <c r="O27" i="1"/>
  <c r="P27" i="1"/>
  <c r="Q27" i="1"/>
  <c r="R27" i="1"/>
  <c r="Y27" i="1"/>
  <c r="Z27" i="1"/>
  <c r="AA27" i="1" s="1"/>
  <c r="N28" i="1"/>
  <c r="S28" i="1" s="1"/>
  <c r="O28" i="1"/>
  <c r="P28" i="1"/>
  <c r="Q28" i="1"/>
  <c r="R28" i="1"/>
  <c r="Y28" i="1" s="1"/>
  <c r="Z28" i="1"/>
  <c r="AA28" i="1" s="1"/>
  <c r="N4" i="1"/>
  <c r="V4" i="1" s="1"/>
  <c r="Q4" i="1"/>
  <c r="R4" i="1"/>
  <c r="Y4" i="1" s="1"/>
  <c r="O4" i="1"/>
  <c r="Z4" i="1"/>
  <c r="P4" i="1"/>
  <c r="AB26" i="1" l="1"/>
  <c r="AB18" i="1"/>
  <c r="AB10" i="1"/>
  <c r="X26" i="1"/>
  <c r="W26" i="1"/>
  <c r="S25" i="1"/>
  <c r="X21" i="1"/>
  <c r="T20" i="1"/>
  <c r="U8" i="1"/>
  <c r="AB25" i="1"/>
  <c r="AB9" i="1"/>
  <c r="S8" i="1"/>
  <c r="T26" i="1"/>
  <c r="U21" i="1"/>
  <c r="T18" i="1"/>
  <c r="X9" i="1"/>
  <c r="AB24" i="1"/>
  <c r="AB16" i="1"/>
  <c r="AB8" i="1"/>
  <c r="T21" i="1"/>
  <c r="S18" i="1"/>
  <c r="W9" i="1"/>
  <c r="V9" i="1"/>
  <c r="AB23" i="1"/>
  <c r="AB15" i="1"/>
  <c r="AB7" i="1"/>
  <c r="X14" i="1"/>
  <c r="X10" i="1"/>
  <c r="U9" i="1"/>
  <c r="T9" i="1"/>
  <c r="AB22" i="1"/>
  <c r="AB14" i="1"/>
  <c r="U24" i="1"/>
  <c r="W19" i="1"/>
  <c r="AB21" i="1"/>
  <c r="AB13" i="1"/>
  <c r="V19" i="1"/>
  <c r="S24" i="1"/>
  <c r="U19" i="1"/>
  <c r="X15" i="1"/>
  <c r="T10" i="1"/>
  <c r="AB28" i="1"/>
  <c r="AB20" i="1"/>
  <c r="AB12" i="1"/>
  <c r="T24" i="1"/>
  <c r="X25" i="1"/>
  <c r="T19" i="1"/>
  <c r="S19" i="1"/>
  <c r="AB27" i="1"/>
  <c r="AB19" i="1"/>
  <c r="AB11" i="1"/>
  <c r="S13" i="1"/>
  <c r="T13" i="1"/>
  <c r="U13" i="1"/>
  <c r="X4" i="1"/>
  <c r="S4" i="1"/>
  <c r="AB6" i="1"/>
  <c r="U4" i="1"/>
  <c r="W4" i="1"/>
  <c r="T4" i="1"/>
  <c r="AA5" i="1"/>
  <c r="AB5" i="1"/>
  <c r="W5" i="1"/>
  <c r="V5" i="1"/>
  <c r="U5" i="1"/>
  <c r="T5" i="1"/>
  <c r="S5" i="1"/>
  <c r="X5" i="1"/>
  <c r="AB4" i="1"/>
  <c r="AA4" i="1"/>
  <c r="W16" i="1"/>
  <c r="X11" i="1"/>
  <c r="W27" i="1"/>
  <c r="V16" i="1"/>
  <c r="W11" i="1"/>
  <c r="X6" i="1"/>
  <c r="W22" i="1"/>
  <c r="X17" i="1"/>
  <c r="U16" i="1"/>
  <c r="V11" i="1"/>
  <c r="W6" i="1"/>
  <c r="X28" i="1"/>
  <c r="U27" i="1"/>
  <c r="V22" i="1"/>
  <c r="W17" i="1"/>
  <c r="T16" i="1"/>
  <c r="X12" i="1"/>
  <c r="U11" i="1"/>
  <c r="V6" i="1"/>
  <c r="X27" i="1"/>
  <c r="V27" i="1"/>
  <c r="W28" i="1"/>
  <c r="T27" i="1"/>
  <c r="X23" i="1"/>
  <c r="U22" i="1"/>
  <c r="V17" i="1"/>
  <c r="S16" i="1"/>
  <c r="W12" i="1"/>
  <c r="T11" i="1"/>
  <c r="X7" i="1"/>
  <c r="U6" i="1"/>
  <c r="X22" i="1"/>
  <c r="V28" i="1"/>
  <c r="W23" i="1"/>
  <c r="T22" i="1"/>
  <c r="X18" i="1"/>
  <c r="U17" i="1"/>
  <c r="V12" i="1"/>
  <c r="W7" i="1"/>
  <c r="T6" i="1"/>
  <c r="U28" i="1"/>
  <c r="V23" i="1"/>
  <c r="W18" i="1"/>
  <c r="T17" i="1"/>
  <c r="X13" i="1"/>
  <c r="U12" i="1"/>
  <c r="V7" i="1"/>
  <c r="T28" i="1"/>
  <c r="U23" i="1"/>
  <c r="V18" i="1"/>
  <c r="W13" i="1"/>
  <c r="T12" i="1"/>
  <c r="X8" i="1"/>
  <c r="U7" i="1"/>
  <c r="X24" i="1"/>
  <c r="K4" i="1" l="1"/>
  <c r="K29" i="1" s="1" a="1"/>
  <c r="K2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<sst xmlns="http://schemas.openxmlformats.org/spreadsheetml/2006/main" count="98" uniqueCount="71">
  <si>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</si>
  <si>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</si>
  <si>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</si>
  <si>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</si>
  <si>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</si>
  <si>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</si>
  <si>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</si>
  <si>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</si>
  <si>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</si>
  <si>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</si>
  <si>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</si>
  <si>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</si>
  <si>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</si>
  <si>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</si>
  <si>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</si>
  <si>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</si>
  <si>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</si>
  <si>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</si>
  <si>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</si>
  <si>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</si>
  <si>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</si>
  <si>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</si>
  <si>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</si>
  <si>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</si>
  <si>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Č.</t>
  </si>
  <si>
    <t>Jméno a příjmení</t>
  </si>
  <si>
    <t>Kategorie</t>
  </si>
  <si>
    <t>Datum narození</t>
  </si>
  <si>
    <t>Vyberte ze seznamu</t>
  </si>
  <si>
    <t>DD.MM.RRRR</t>
  </si>
  <si>
    <t>25.</t>
  </si>
  <si>
    <t>Typ ubytování</t>
  </si>
  <si>
    <t>Velikost pokoje</t>
  </si>
  <si>
    <t>Poznámka</t>
  </si>
  <si>
    <t>Fakturační údaje</t>
  </si>
  <si>
    <t>Kontaktní osoba</t>
  </si>
  <si>
    <t>Doplňující informace</t>
  </si>
  <si>
    <t>Informace pro ubytované</t>
  </si>
  <si>
    <t>Číslo OP (15+)</t>
  </si>
  <si>
    <t>Adresa</t>
  </si>
  <si>
    <t>1 noc</t>
  </si>
  <si>
    <t>2 noci</t>
  </si>
  <si>
    <t>Odhad ceny</t>
  </si>
  <si>
    <t>So</t>
  </si>
  <si>
    <t>Pá, So</t>
  </si>
  <si>
    <t>podrobnosti v propozicích</t>
  </si>
  <si>
    <t>pouze ubytovaní</t>
  </si>
  <si>
    <t>za ubytování (bez vkladu)</t>
  </si>
  <si>
    <t>Celkem cena za ubytování</t>
  </si>
  <si>
    <t>Mistrovství ČR v šachu do 8 let pro rok 2024 (6.-7. dubna)</t>
  </si>
  <si>
    <t>kontrola &lt;15</t>
  </si>
  <si>
    <t>velikost</t>
  </si>
  <si>
    <t>typ A/B</t>
  </si>
  <si>
    <t>počet nocí</t>
  </si>
  <si>
    <t>hráč/dopro.</t>
  </si>
  <si>
    <t>cena dosp. A</t>
  </si>
  <si>
    <t>cena dítě A</t>
  </si>
  <si>
    <t>cena dítě dop. A</t>
  </si>
  <si>
    <t>cena dosp. B</t>
  </si>
  <si>
    <t>cena dítě dop. B</t>
  </si>
  <si>
    <t>cena dítě B</t>
  </si>
  <si>
    <t>příplatek</t>
  </si>
  <si>
    <t>&lt;=2019</t>
  </si>
  <si>
    <t>Zvláštní požadavky (pobyt bez stravy, pes, ...) neřeší pořadatel, nutno objednávat přímo přes poskytovatele ubytování.</t>
  </si>
  <si>
    <t>Sleva pro 2019 a ml. 50 % z plné ceny.</t>
  </si>
  <si>
    <t>Vklad bude dopočítán pořadatelem.</t>
  </si>
  <si>
    <t xml:space="preserve">V obou typech ubytování příplatek za ubytování jen 1 noc – 150,-Kč; </t>
  </si>
  <si>
    <t>50% A</t>
  </si>
  <si>
    <t>50% B</t>
  </si>
  <si>
    <t>Předběžný zájem o doprovodný program (kouzelník - kino Harrachov, sobota)</t>
  </si>
  <si>
    <t>Ano ×  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</si>
</sst>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Kč&quot;"/>
  </numFmts>
  <fonts count="1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20"/>
      <color rgb="FF0070C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32"/>
      <color rgb="FF0070C0"/>
      <name val="Calibri"/>
      <family val="2"/>
      <charset val="238"/>
      <scheme val="minor"/>
    </font>
    <font>
      <b/>
      <sz val="18"/>
      <color rgb="FF0070C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4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 diagonalUp="1">
      <left/>
      <right/>
      <top style="medium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right"/>
    </xf>
    <xf numFmtId="0" fontId="4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horizontal="center"/>
    </xf>
    <xf numFmtId="0" fontId="0" fillId="0" borderId="9" xfId="0" applyBorder="1" applyAlignment="1" applyProtection="1">
      <alignment horizontal="right"/>
    </xf>
    <xf numFmtId="0" fontId="0" fillId="0" borderId="8" xfId="0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0" fontId="5" fillId="2" borderId="5" xfId="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1" fillId="0" borderId="3" xfId="0" applyFont="1" applyBorder="1" applyAlignment="1" applyProtection="1">
      <alignment horizontal="center" vertical="center"/>
    </xf>
    <xf numFmtId="0" fontId="7" fillId="0" borderId="15" xfId="0" applyFont="1" applyBorder="1" applyAlignment="1" applyProtection="1">
      <alignment horizontal="center" vertical="center"/>
    </xf>
    <xf numFmtId="0" fontId="7" fillId="0" borderId="25" xfId="0" applyFont="1" applyBorder="1" applyAlignment="1" applyProtection="1">
      <alignment horizontal="center" vertical="center"/>
    </xf>
    <xf numFmtId="0" fontId="11" fillId="3" borderId="17" xfId="0" applyFont="1" applyFill="1" applyBorder="1" applyProtection="1">
      <protection locked="0"/>
    </xf>
    <xf numFmtId="0" fontId="11" fillId="3" borderId="8" xfId="0" applyFont="1" applyFill="1" applyBorder="1" applyProtection="1">
      <protection locked="0"/>
    </xf>
    <xf numFmtId="0" fontId="10" fillId="0" borderId="17" xfId="0" applyFont="1" applyBorder="1" applyProtection="1">
      <protection locked="0"/>
    </xf>
    <xf numFmtId="0" fontId="10" fillId="0" borderId="8" xfId="0" applyFont="1" applyBorder="1" applyProtection="1">
      <protection locked="0"/>
    </xf>
    <xf numFmtId="0" fontId="0" fillId="0" borderId="11" xfId="0" applyBorder="1" applyAlignment="1" applyProtection="1">
      <alignment horizontal="left"/>
      <protection locked="0"/>
    </xf>
    <xf numFmtId="1" fontId="0" fillId="0" borderId="8" xfId="0" applyNumberFormat="1" applyBorder="1" applyAlignment="1" applyProtection="1">
      <alignment horizontal="right"/>
      <protection locked="0"/>
    </xf>
    <xf numFmtId="0" fontId="0" fillId="0" borderId="8" xfId="0" applyBorder="1" applyAlignment="1" applyProtection="1">
      <alignment horizontal="right"/>
      <protection locked="0"/>
    </xf>
    <xf numFmtId="0" fontId="1" fillId="0" borderId="16" xfId="0" applyFont="1" applyBorder="1" applyAlignment="1" applyProtection="1">
      <alignment horizontal="right"/>
    </xf>
    <xf numFmtId="0" fontId="1" fillId="0" borderId="17" xfId="0" applyFont="1" applyBorder="1" applyAlignment="1" applyProtection="1">
      <alignment horizontal="right"/>
    </xf>
    <xf numFmtId="0" fontId="1" fillId="0" borderId="18" xfId="0" applyFont="1" applyBorder="1" applyAlignment="1" applyProtection="1">
      <alignment horizontal="right"/>
    </xf>
    <xf numFmtId="49" fontId="0" fillId="0" borderId="33" xfId="0" applyNumberFormat="1" applyBorder="1" applyAlignment="1" applyProtection="1">
      <alignment horizontal="center"/>
      <protection locked="0"/>
    </xf>
    <xf numFmtId="0" fontId="7" fillId="3" borderId="25" xfId="0" applyFont="1" applyFill="1" applyBorder="1" applyAlignment="1" applyProtection="1">
      <alignment horizontal="center" vertical="center"/>
    </xf>
    <xf numFmtId="9" fontId="0" fillId="0" borderId="0" xfId="0" applyNumberFormat="1" applyAlignment="1">
      <alignment horizontal="center"/>
    </xf>
    <xf numFmtId="0" fontId="7" fillId="0" borderId="34" xfId="0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left"/>
      <protection locked="0"/>
    </xf>
    <xf numFmtId="0" fontId="0" fillId="0" borderId="39" xfId="0" applyBorder="1" applyAlignment="1" applyProtection="1">
      <alignment horizontal="center"/>
      <protection locked="0"/>
    </xf>
    <xf numFmtId="49" fontId="0" fillId="0" borderId="39" xfId="0" applyNumberFormat="1" applyBorder="1" applyAlignment="1" applyProtection="1">
      <alignment horizontal="center"/>
      <protection locked="0"/>
    </xf>
    <xf numFmtId="1" fontId="0" fillId="0" borderId="39" xfId="0" applyNumberFormat="1" applyBorder="1" applyAlignment="1" applyProtection="1">
      <alignment horizontal="right"/>
      <protection locked="0"/>
    </xf>
    <xf numFmtId="0" fontId="0" fillId="0" borderId="39" xfId="0" applyBorder="1" applyAlignment="1" applyProtection="1">
      <alignment horizontal="right"/>
      <protection locked="0"/>
    </xf>
    <xf numFmtId="0" fontId="10" fillId="0" borderId="16" xfId="0" applyFont="1" applyBorder="1" applyProtection="1">
      <protection locked="0"/>
    </xf>
    <xf numFmtId="0" fontId="10" fillId="4" borderId="39" xfId="0" applyFont="1" applyFill="1" applyBorder="1" applyProtection="1">
      <protection locked="0"/>
    </xf>
    <xf numFmtId="0" fontId="0" fillId="0" borderId="13" xfId="0" applyBorder="1" applyAlignment="1" applyProtection="1">
      <alignment horizontal="left"/>
      <protection locked="0"/>
    </xf>
    <xf numFmtId="0" fontId="0" fillId="0" borderId="36" xfId="0" applyBorder="1" applyAlignment="1" applyProtection="1">
      <alignment horizontal="center"/>
      <protection locked="0"/>
    </xf>
    <xf numFmtId="49" fontId="0" fillId="0" borderId="40" xfId="0" applyNumberFormat="1" applyBorder="1" applyAlignment="1" applyProtection="1">
      <alignment horizontal="center"/>
      <protection locked="0"/>
    </xf>
    <xf numFmtId="1" fontId="0" fillId="0" borderId="36" xfId="0" applyNumberFormat="1" applyBorder="1" applyAlignment="1" applyProtection="1">
      <alignment horizontal="right"/>
      <protection locked="0"/>
    </xf>
    <xf numFmtId="0" fontId="0" fillId="0" borderId="36" xfId="0" applyBorder="1" applyAlignment="1" applyProtection="1">
      <alignment horizontal="right"/>
      <protection locked="0"/>
    </xf>
    <xf numFmtId="0" fontId="10" fillId="0" borderId="37" xfId="0" applyFont="1" applyBorder="1" applyProtection="1">
      <protection locked="0"/>
    </xf>
    <xf numFmtId="0" fontId="10" fillId="0" borderId="36" xfId="0" applyFont="1" applyBorder="1" applyProtection="1">
      <protection locked="0"/>
    </xf>
    <xf numFmtId="0" fontId="8" fillId="0" borderId="26" xfId="0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/>
    </xf>
    <xf numFmtId="0" fontId="8" fillId="0" borderId="27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19" xfId="0" applyFont="1" applyBorder="1" applyAlignment="1" applyProtection="1">
      <alignment horizontal="center" vertical="center"/>
    </xf>
    <xf numFmtId="0" fontId="4" fillId="0" borderId="20" xfId="0" applyFont="1" applyBorder="1" applyAlignment="1" applyProtection="1">
      <alignment horizontal="center" vertical="center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7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7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center" vertical="center"/>
    </xf>
    <xf numFmtId="0" fontId="9" fillId="0" borderId="4" xfId="0" applyFont="1" applyBorder="1" applyAlignment="1" applyProtection="1">
      <alignment horizontal="center" vertical="center"/>
    </xf>
    <xf numFmtId="0" fontId="0" fillId="0" borderId="26" xfId="0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 vertical="center" wrapText="1"/>
    </xf>
    <xf numFmtId="0" fontId="0" fillId="0" borderId="27" xfId="0" applyBorder="1" applyAlignment="1" applyProtection="1">
      <alignment horizontal="center" vertical="center" wrapText="1"/>
    </xf>
    <xf numFmtId="0" fontId="0" fillId="0" borderId="7" xfId="0" applyBorder="1" applyAlignment="1" applyProtection="1">
      <alignment horizontal="center" vertical="center" wrapText="1"/>
    </xf>
    <xf numFmtId="0" fontId="0" fillId="0" borderId="3" xfId="0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</xf>
    <xf numFmtId="0" fontId="0" fillId="0" borderId="2" xfId="0" applyBorder="1" applyAlignment="1" applyProtection="1">
      <alignment horizontal="center" vertical="center" wrapText="1"/>
    </xf>
    <xf numFmtId="0" fontId="4" fillId="0" borderId="10" xfId="0" applyFont="1" applyBorder="1" applyAlignment="1" applyProtection="1">
      <alignment horizontal="center" vertical="center"/>
    </xf>
    <xf numFmtId="0" fontId="4" fillId="0" borderId="28" xfId="0" applyFont="1" applyBorder="1" applyAlignment="1" applyProtection="1">
      <alignment horizontal="center" vertical="center"/>
    </xf>
    <xf numFmtId="0" fontId="4" fillId="0" borderId="29" xfId="0" applyFont="1" applyBorder="1" applyAlignment="1" applyProtection="1">
      <alignment horizontal="center" vertical="center"/>
    </xf>
    <xf numFmtId="0" fontId="4" fillId="0" borderId="30" xfId="0" applyFont="1" applyBorder="1" applyAlignment="1" applyProtection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64" fontId="1" fillId="0" borderId="7" xfId="0" applyNumberFormat="1" applyFont="1" applyBorder="1" applyAlignment="1" applyProtection="1">
      <alignment horizontal="left"/>
    </xf>
    <xf numFmtId="164" fontId="1" fillId="0" borderId="4" xfId="0" applyNumberFormat="1" applyFont="1" applyBorder="1" applyAlignment="1" applyProtection="1">
      <alignment horizontal="left"/>
    </xf>
    <xf numFmtId="0" fontId="6" fillId="0" borderId="23" xfId="0" applyFont="1" applyBorder="1" applyAlignment="1" applyProtection="1">
      <alignment horizontal="center" vertical="center"/>
      <protection locked="0"/>
    </xf>
    <xf numFmtId="0" fontId="6" fillId="0" borderId="24" xfId="0" applyFont="1" applyBorder="1" applyAlignment="1" applyProtection="1">
      <alignment horizontal="center" vertical="center"/>
      <protection locked="0"/>
    </xf>
    <xf numFmtId="0" fontId="1" fillId="0" borderId="32" xfId="0" applyFont="1" applyBorder="1" applyAlignment="1" applyProtection="1">
      <alignment horizontal="right"/>
    </xf>
    <xf numFmtId="0" fontId="1" fillId="0" borderId="3" xfId="0" applyFont="1" applyBorder="1" applyAlignment="1" applyProtection="1">
      <alignment horizontal="right"/>
    </xf>
    <xf numFmtId="0" fontId="4" fillId="0" borderId="2" xfId="0" applyFont="1" applyBorder="1" applyAlignment="1" applyProtection="1">
      <alignment horizontal="center" vertical="center"/>
    </xf>
    <xf numFmtId="0" fontId="4" fillId="0" borderId="31" xfId="0" applyFont="1" applyBorder="1" applyAlignment="1" applyProtection="1">
      <alignment horizontal="center" vertical="center"/>
    </xf>
    <xf numFmtId="0" fontId="12" fillId="0" borderId="6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26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0" fontId="12" fillId="0" borderId="27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</xf>
    <xf numFmtId="0" fontId="0" fillId="0" borderId="41" xfId="0" applyBorder="1" applyProtection="1">
      <protection locked="0"/>
    </xf>
    <xf numFmtId="0" fontId="0" fillId="0" borderId="42" xfId="0" applyBorder="1" applyProtection="1">
      <protection locked="0"/>
    </xf>
    <xf numFmtId="0" fontId="0" fillId="0" borderId="43" xfId="0" applyBorder="1" applyProtection="1">
      <protection locked="0"/>
    </xf>
    <xf numFmtId="0" fontId="12" fillId="0" borderId="35" xfId="0" applyFont="1" applyBorder="1"/>
    <xf numFmtId="0" fontId="12" fillId="6" borderId="35" xfId="0" applyFont="1" applyFill="1" applyBorder="1"/>
    <xf numFmtId="0" fontId="12" fillId="0" borderId="38" xfId="0" applyFont="1" applyBorder="1"/>
    <xf numFmtId="0" fontId="12" fillId="0" borderId="45" xfId="0" applyFont="1" applyBorder="1"/>
    <xf numFmtId="0" fontId="0" fillId="6" borderId="25" xfId="0" applyFill="1" applyBorder="1" applyAlignment="1">
      <alignment horizontal="center"/>
    </xf>
    <xf numFmtId="0" fontId="13" fillId="5" borderId="0" xfId="0" applyFont="1" applyFill="1" applyAlignment="1">
      <alignment horizontal="center" vertical="center" wrapText="1"/>
    </xf>
  </cellXfs>
  <cellStyles count="1">
    <cellStyle name="Normální" xfId="0" builtinId="0"/>
  </cellStyles>
  <dxfs count="17"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0" formatCode="General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alignment horizontal="righ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0"/>
    </dxf>
    <dxf>
      <border outline="0">
        <bottom style="medium">
          <color indexed="64"/>
        </bottom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</dxfs>
  <tableStyles count="0" defaultTableStyle="TableStyleMedium2" defaultPivotStyle="PivotStyleLight16"/>
  <colors>
    <mruColors>
      <color rgb="FF0070C0"/>
      <color rgb="FF0007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J$4" lockText="1" noThreeD="1"/>
</file>

<file path=xl/ctrlProps/ctrlProp10.xml><?xml version="1.0" encoding="utf-8"?>
<formControlPr xmlns="http://schemas.microsoft.com/office/spreadsheetml/2009/9/main" objectType="CheckBox" fmlaLink="$J$16" lockText="1" noThreeD="1"/>
</file>

<file path=xl/ctrlProps/ctrlProp11.xml><?xml version="1.0" encoding="utf-8"?>
<formControlPr xmlns="http://schemas.microsoft.com/office/spreadsheetml/2009/9/main" objectType="CheckBox" fmlaLink="$J$18" lockText="1" noThreeD="1"/>
</file>

<file path=xl/ctrlProps/ctrlProp12.xml><?xml version="1.0" encoding="utf-8"?>
<formControlPr xmlns="http://schemas.microsoft.com/office/spreadsheetml/2009/9/main" objectType="CheckBox" fmlaLink="$J$20" lockText="1" noThreeD="1"/>
</file>

<file path=xl/ctrlProps/ctrlProp13.xml><?xml version="1.0" encoding="utf-8"?>
<formControlPr xmlns="http://schemas.microsoft.com/office/spreadsheetml/2009/9/main" objectType="CheckBox" fmlaLink="$J$22" lockText="1" noThreeD="1"/>
</file>

<file path=xl/ctrlProps/ctrlProp14.xml><?xml version="1.0" encoding="utf-8"?>
<formControlPr xmlns="http://schemas.microsoft.com/office/spreadsheetml/2009/9/main" objectType="CheckBox" fmlaLink="$J$24" lockText="1" noThreeD="1"/>
</file>

<file path=xl/ctrlProps/ctrlProp15.xml><?xml version="1.0" encoding="utf-8"?>
<formControlPr xmlns="http://schemas.microsoft.com/office/spreadsheetml/2009/9/main" objectType="CheckBox" fmlaLink="$J$26" lockText="1" noThreeD="1"/>
</file>

<file path=xl/ctrlProps/ctrlProp16.xml><?xml version="1.0" encoding="utf-8"?>
<formControlPr xmlns="http://schemas.microsoft.com/office/spreadsheetml/2009/9/main" objectType="CheckBox" fmlaLink="$J$28" lockText="1" noThreeD="1"/>
</file>

<file path=xl/ctrlProps/ctrlProp17.xml><?xml version="1.0" encoding="utf-8"?>
<formControlPr xmlns="http://schemas.microsoft.com/office/spreadsheetml/2009/9/main" objectType="CheckBox" fmlaLink="$J$11" lockText="1" noThreeD="1"/>
</file>

<file path=xl/ctrlProps/ctrlProp18.xml><?xml version="1.0" encoding="utf-8"?>
<formControlPr xmlns="http://schemas.microsoft.com/office/spreadsheetml/2009/9/main" objectType="CheckBox" fmlaLink="$J$13" lockText="1" noThreeD="1"/>
</file>

<file path=xl/ctrlProps/ctrlProp19.xml><?xml version="1.0" encoding="utf-8"?>
<formControlPr xmlns="http://schemas.microsoft.com/office/spreadsheetml/2009/9/main" objectType="CheckBox" fmlaLink="$J$15" lockText="1" noThreeD="1"/>
</file>

<file path=xl/ctrlProps/ctrlProp2.xml><?xml version="1.0" encoding="utf-8"?>
<formControlPr xmlns="http://schemas.microsoft.com/office/spreadsheetml/2009/9/main" objectType="CheckBox" fmlaLink="$J$6" lockText="1" noThreeD="1"/>
</file>

<file path=xl/ctrlProps/ctrlProp20.xml><?xml version="1.0" encoding="utf-8"?>
<formControlPr xmlns="http://schemas.microsoft.com/office/spreadsheetml/2009/9/main" objectType="CheckBox" fmlaLink="$J$17" lockText="1" noThreeD="1"/>
</file>

<file path=xl/ctrlProps/ctrlProp21.xml><?xml version="1.0" encoding="utf-8"?>
<formControlPr xmlns="http://schemas.microsoft.com/office/spreadsheetml/2009/9/main" objectType="CheckBox" fmlaLink="$J$19" lockText="1" noThreeD="1"/>
</file>

<file path=xl/ctrlProps/ctrlProp22.xml><?xml version="1.0" encoding="utf-8"?>
<formControlPr xmlns="http://schemas.microsoft.com/office/spreadsheetml/2009/9/main" objectType="CheckBox" fmlaLink="$J$21" lockText="1" noThreeD="1"/>
</file>

<file path=xl/ctrlProps/ctrlProp23.xml><?xml version="1.0" encoding="utf-8"?>
<formControlPr xmlns="http://schemas.microsoft.com/office/spreadsheetml/2009/9/main" objectType="CheckBox" fmlaLink="$J$23" lockText="1" noThreeD="1"/>
</file>

<file path=xl/ctrlProps/ctrlProp24.xml><?xml version="1.0" encoding="utf-8"?>
<formControlPr xmlns="http://schemas.microsoft.com/office/spreadsheetml/2009/9/main" objectType="CheckBox" fmlaLink="$J$25" lockText="1" noThreeD="1"/>
</file>

<file path=xl/ctrlProps/ctrlProp25.xml><?xml version="1.0" encoding="utf-8"?>
<formControlPr xmlns="http://schemas.microsoft.com/office/spreadsheetml/2009/9/main" objectType="CheckBox" fmlaLink="$J$27" lockText="1" noThreeD="1"/>
</file>

<file path=xl/ctrlProps/ctrlProp26.xml><?xml version="1.0" encoding="utf-8"?>
<formControlPr xmlns="http://schemas.microsoft.com/office/spreadsheetml/2009/9/main" objectType="CheckBox" fmlaLink="$I$4" lockText="1" noThreeD="1"/>
</file>

<file path=xl/ctrlProps/ctrlProp27.xml><?xml version="1.0" encoding="utf-8"?>
<formControlPr xmlns="http://schemas.microsoft.com/office/spreadsheetml/2009/9/main" objectType="CheckBox" fmlaLink="$I$6" lockText="1" noThreeD="1"/>
</file>

<file path=xl/ctrlProps/ctrlProp28.xml><?xml version="1.0" encoding="utf-8"?>
<formControlPr xmlns="http://schemas.microsoft.com/office/spreadsheetml/2009/9/main" objectType="CheckBox" fmlaLink="$I$8" lockText="1" noThreeD="1"/>
</file>

<file path=xl/ctrlProps/ctrlProp29.xml><?xml version="1.0" encoding="utf-8"?>
<formControlPr xmlns="http://schemas.microsoft.com/office/spreadsheetml/2009/9/main" objectType="CheckBox" fmlaLink="$I$5" lockText="1" noThreeD="1"/>
</file>

<file path=xl/ctrlProps/ctrlProp3.xml><?xml version="1.0" encoding="utf-8"?>
<formControlPr xmlns="http://schemas.microsoft.com/office/spreadsheetml/2009/9/main" objectType="CheckBox" fmlaLink="$J$8" lockText="1" noThreeD="1"/>
</file>

<file path=xl/ctrlProps/ctrlProp30.xml><?xml version="1.0" encoding="utf-8"?>
<formControlPr xmlns="http://schemas.microsoft.com/office/spreadsheetml/2009/9/main" objectType="CheckBox" fmlaLink="$I$7" lockText="1" noThreeD="1"/>
</file>

<file path=xl/ctrlProps/ctrlProp31.xml><?xml version="1.0" encoding="utf-8"?>
<formControlPr xmlns="http://schemas.microsoft.com/office/spreadsheetml/2009/9/main" objectType="CheckBox" fmlaLink="$I$9" lockText="1" noThreeD="1"/>
</file>

<file path=xl/ctrlProps/ctrlProp32.xml><?xml version="1.0" encoding="utf-8"?>
<formControlPr xmlns="http://schemas.microsoft.com/office/spreadsheetml/2009/9/main" objectType="CheckBox" fmlaLink="$I$10" lockText="1" noThreeD="1"/>
</file>

<file path=xl/ctrlProps/ctrlProp33.xml><?xml version="1.0" encoding="utf-8"?>
<formControlPr xmlns="http://schemas.microsoft.com/office/spreadsheetml/2009/9/main" objectType="CheckBox" fmlaLink="$I$12" lockText="1" noThreeD="1"/>
</file>

<file path=xl/ctrlProps/ctrlProp34.xml><?xml version="1.0" encoding="utf-8"?>
<formControlPr xmlns="http://schemas.microsoft.com/office/spreadsheetml/2009/9/main" objectType="CheckBox" fmlaLink="$I$14" lockText="1" noThreeD="1"/>
</file>

<file path=xl/ctrlProps/ctrlProp35.xml><?xml version="1.0" encoding="utf-8"?>
<formControlPr xmlns="http://schemas.microsoft.com/office/spreadsheetml/2009/9/main" objectType="CheckBox" fmlaLink="$I$16" lockText="1" noThreeD="1"/>
</file>

<file path=xl/ctrlProps/ctrlProp36.xml><?xml version="1.0" encoding="utf-8"?>
<formControlPr xmlns="http://schemas.microsoft.com/office/spreadsheetml/2009/9/main" objectType="CheckBox" fmlaLink="$I$18" lockText="1" noThreeD="1"/>
</file>

<file path=xl/ctrlProps/ctrlProp37.xml><?xml version="1.0" encoding="utf-8"?>
<formControlPr xmlns="http://schemas.microsoft.com/office/spreadsheetml/2009/9/main" objectType="CheckBox" fmlaLink="$I$20" lockText="1" noThreeD="1"/>
</file>

<file path=xl/ctrlProps/ctrlProp38.xml><?xml version="1.0" encoding="utf-8"?>
<formControlPr xmlns="http://schemas.microsoft.com/office/spreadsheetml/2009/9/main" objectType="CheckBox" fmlaLink="$I$22" lockText="1" noThreeD="1"/>
</file>

<file path=xl/ctrlProps/ctrlProp39.xml><?xml version="1.0" encoding="utf-8"?>
<formControlPr xmlns="http://schemas.microsoft.com/office/spreadsheetml/2009/9/main" objectType="CheckBox" fmlaLink="$I$24" lockText="1" noThreeD="1"/>
</file>

<file path=xl/ctrlProps/ctrlProp4.xml><?xml version="1.0" encoding="utf-8"?>
<formControlPr xmlns="http://schemas.microsoft.com/office/spreadsheetml/2009/9/main" objectType="CheckBox" fmlaLink="$J$5" lockText="1" noThreeD="1"/>
</file>

<file path=xl/ctrlProps/ctrlProp40.xml><?xml version="1.0" encoding="utf-8"?>
<formControlPr xmlns="http://schemas.microsoft.com/office/spreadsheetml/2009/9/main" objectType="CheckBox" fmlaLink="$I$26" lockText="1" noThreeD="1"/>
</file>

<file path=xl/ctrlProps/ctrlProp41.xml><?xml version="1.0" encoding="utf-8"?>
<formControlPr xmlns="http://schemas.microsoft.com/office/spreadsheetml/2009/9/main" objectType="CheckBox" fmlaLink="$I$11" lockText="1" noThreeD="1"/>
</file>

<file path=xl/ctrlProps/ctrlProp42.xml><?xml version="1.0" encoding="utf-8"?>
<formControlPr xmlns="http://schemas.microsoft.com/office/spreadsheetml/2009/9/main" objectType="CheckBox" fmlaLink="$I$13" lockText="1" noThreeD="1"/>
</file>

<file path=xl/ctrlProps/ctrlProp43.xml><?xml version="1.0" encoding="utf-8"?>
<formControlPr xmlns="http://schemas.microsoft.com/office/spreadsheetml/2009/9/main" objectType="CheckBox" fmlaLink="$I$15" lockText="1" noThreeD="1"/>
</file>

<file path=xl/ctrlProps/ctrlProp44.xml><?xml version="1.0" encoding="utf-8"?>
<formControlPr xmlns="http://schemas.microsoft.com/office/spreadsheetml/2009/9/main" objectType="CheckBox" fmlaLink="$I$17" lockText="1" noThreeD="1"/>
</file>

<file path=xl/ctrlProps/ctrlProp45.xml><?xml version="1.0" encoding="utf-8"?>
<formControlPr xmlns="http://schemas.microsoft.com/office/spreadsheetml/2009/9/main" objectType="CheckBox" fmlaLink="$I$19" lockText="1" noThreeD="1"/>
</file>

<file path=xl/ctrlProps/ctrlProp46.xml><?xml version="1.0" encoding="utf-8"?>
<formControlPr xmlns="http://schemas.microsoft.com/office/spreadsheetml/2009/9/main" objectType="CheckBox" fmlaLink="$I$21" lockText="1" noThreeD="1"/>
</file>

<file path=xl/ctrlProps/ctrlProp47.xml><?xml version="1.0" encoding="utf-8"?>
<formControlPr xmlns="http://schemas.microsoft.com/office/spreadsheetml/2009/9/main" objectType="CheckBox" fmlaLink="$I$23" lockText="1" noThreeD="1"/>
</file>

<file path=xl/ctrlProps/ctrlProp48.xml><?xml version="1.0" encoding="utf-8"?>
<formControlPr xmlns="http://schemas.microsoft.com/office/spreadsheetml/2009/9/main" objectType="CheckBox" fmlaLink="$I$25" lockText="1" noThreeD="1"/>
</file>

<file path=xl/ctrlProps/ctrlProp49.xml><?xml version="1.0" encoding="utf-8"?>
<formControlPr xmlns="http://schemas.microsoft.com/office/spreadsheetml/2009/9/main" objectType="CheckBox" fmlaLink="$I$27" lockText="1" noThreeD="1"/>
</file>

<file path=xl/ctrlProps/ctrlProp5.xml><?xml version="1.0" encoding="utf-8"?>
<formControlPr xmlns="http://schemas.microsoft.com/office/spreadsheetml/2009/9/main" objectType="CheckBox" fmlaLink="$J$7" lockText="1" noThreeD="1"/>
</file>

<file path=xl/ctrlProps/ctrlProp50.xml><?xml version="1.0" encoding="utf-8"?>
<formControlPr xmlns="http://schemas.microsoft.com/office/spreadsheetml/2009/9/main" objectType="CheckBox" fmlaLink="$I$28" lockText="1" noThreeD="1"/>
</file>

<file path=xl/ctrlProps/ctrlProp6.xml><?xml version="1.0" encoding="utf-8"?>
<formControlPr xmlns="http://schemas.microsoft.com/office/spreadsheetml/2009/9/main" objectType="CheckBox" fmlaLink="$J$9" lockText="1" noThreeD="1"/>
</file>

<file path=xl/ctrlProps/ctrlProp7.xml><?xml version="1.0" encoding="utf-8"?>
<formControlPr xmlns="http://schemas.microsoft.com/office/spreadsheetml/2009/9/main" objectType="CheckBox" fmlaLink="$J$10" lockText="1" noThreeD="1"/>
</file>

<file path=xl/ctrlProps/ctrlProp8.xml><?xml version="1.0" encoding="utf-8"?>
<formControlPr xmlns="http://schemas.microsoft.com/office/spreadsheetml/2009/9/main" objectType="CheckBox" fmlaLink="$J$12" lockText="1" noThreeD="1"/>
</file>

<file path=xl/ctrlProps/ctrlProp9.xml><?xml version="1.0" encoding="utf-8"?>
<formControlPr xmlns="http://schemas.microsoft.com/office/spreadsheetml/2009/9/main" objectType="CheckBox" fmlaLink="$J$14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</xdr:row>
          <xdr:rowOff>171450</xdr:rowOff>
        </xdr:from>
        <xdr:to>
          <xdr:col>9</xdr:col>
          <xdr:colOff>311150</xdr:colOff>
          <xdr:row>4</xdr:row>
          <xdr:rowOff>6350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4</xdr:row>
          <xdr:rowOff>171450</xdr:rowOff>
        </xdr:from>
        <xdr:to>
          <xdr:col>9</xdr:col>
          <xdr:colOff>311150</xdr:colOff>
          <xdr:row>6</xdr:row>
          <xdr:rowOff>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6</xdr:row>
          <xdr:rowOff>171450</xdr:rowOff>
        </xdr:from>
        <xdr:to>
          <xdr:col>9</xdr:col>
          <xdr:colOff>311150</xdr:colOff>
          <xdr:row>8</xdr:row>
          <xdr:rowOff>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3</xdr:row>
          <xdr:rowOff>171450</xdr:rowOff>
        </xdr:from>
        <xdr:to>
          <xdr:col>9</xdr:col>
          <xdr:colOff>311150</xdr:colOff>
          <xdr:row>5</xdr:row>
          <xdr:rowOff>6350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5</xdr:row>
          <xdr:rowOff>171450</xdr:rowOff>
        </xdr:from>
        <xdr:to>
          <xdr:col>9</xdr:col>
          <xdr:colOff>311150</xdr:colOff>
          <xdr:row>7</xdr:row>
          <xdr:rowOff>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7</xdr:row>
          <xdr:rowOff>171450</xdr:rowOff>
        </xdr:from>
        <xdr:to>
          <xdr:col>9</xdr:col>
          <xdr:colOff>311150</xdr:colOff>
          <xdr:row>9</xdr:row>
          <xdr:rowOff>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8</xdr:row>
          <xdr:rowOff>171450</xdr:rowOff>
        </xdr:from>
        <xdr:to>
          <xdr:col>9</xdr:col>
          <xdr:colOff>311150</xdr:colOff>
          <xdr:row>10</xdr:row>
          <xdr:rowOff>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10</xdr:row>
          <xdr:rowOff>165100</xdr:rowOff>
        </xdr:from>
        <xdr:to>
          <xdr:col>9</xdr:col>
          <xdr:colOff>311150</xdr:colOff>
          <xdr:row>11</xdr:row>
          <xdr:rowOff>184150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12</xdr:row>
          <xdr:rowOff>165100</xdr:rowOff>
        </xdr:from>
        <xdr:to>
          <xdr:col>9</xdr:col>
          <xdr:colOff>311150</xdr:colOff>
          <xdr:row>13</xdr:row>
          <xdr:rowOff>184150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14</xdr:row>
          <xdr:rowOff>165100</xdr:rowOff>
        </xdr:from>
        <xdr:to>
          <xdr:col>9</xdr:col>
          <xdr:colOff>311150</xdr:colOff>
          <xdr:row>15</xdr:row>
          <xdr:rowOff>184150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16</xdr:row>
          <xdr:rowOff>165100</xdr:rowOff>
        </xdr:from>
        <xdr:to>
          <xdr:col>9</xdr:col>
          <xdr:colOff>311150</xdr:colOff>
          <xdr:row>17</xdr:row>
          <xdr:rowOff>184150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18</xdr:row>
          <xdr:rowOff>165100</xdr:rowOff>
        </xdr:from>
        <xdr:to>
          <xdr:col>9</xdr:col>
          <xdr:colOff>311150</xdr:colOff>
          <xdr:row>19</xdr:row>
          <xdr:rowOff>184150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20</xdr:row>
          <xdr:rowOff>165100</xdr:rowOff>
        </xdr:from>
        <xdr:to>
          <xdr:col>9</xdr:col>
          <xdr:colOff>311150</xdr:colOff>
          <xdr:row>21</xdr:row>
          <xdr:rowOff>184150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22</xdr:row>
          <xdr:rowOff>165100</xdr:rowOff>
        </xdr:from>
        <xdr:to>
          <xdr:col>9</xdr:col>
          <xdr:colOff>311150</xdr:colOff>
          <xdr:row>23</xdr:row>
          <xdr:rowOff>184150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24</xdr:row>
          <xdr:rowOff>165100</xdr:rowOff>
        </xdr:from>
        <xdr:to>
          <xdr:col>9</xdr:col>
          <xdr:colOff>311150</xdr:colOff>
          <xdr:row>25</xdr:row>
          <xdr:rowOff>184150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26</xdr:row>
          <xdr:rowOff>165100</xdr:rowOff>
        </xdr:from>
        <xdr:to>
          <xdr:col>9</xdr:col>
          <xdr:colOff>311150</xdr:colOff>
          <xdr:row>27</xdr:row>
          <xdr:rowOff>184150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9</xdr:row>
          <xdr:rowOff>171450</xdr:rowOff>
        </xdr:from>
        <xdr:to>
          <xdr:col>9</xdr:col>
          <xdr:colOff>311150</xdr:colOff>
          <xdr:row>11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11</xdr:row>
          <xdr:rowOff>171450</xdr:rowOff>
        </xdr:from>
        <xdr:to>
          <xdr:col>9</xdr:col>
          <xdr:colOff>311150</xdr:colOff>
          <xdr:row>13</xdr:row>
          <xdr:rowOff>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13</xdr:row>
          <xdr:rowOff>171450</xdr:rowOff>
        </xdr:from>
        <xdr:to>
          <xdr:col>9</xdr:col>
          <xdr:colOff>311150</xdr:colOff>
          <xdr:row>15</xdr:row>
          <xdr:rowOff>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15</xdr:row>
          <xdr:rowOff>171450</xdr:rowOff>
        </xdr:from>
        <xdr:to>
          <xdr:col>9</xdr:col>
          <xdr:colOff>311150</xdr:colOff>
          <xdr:row>17</xdr:row>
          <xdr:rowOff>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17</xdr:row>
          <xdr:rowOff>171450</xdr:rowOff>
        </xdr:from>
        <xdr:to>
          <xdr:col>9</xdr:col>
          <xdr:colOff>311150</xdr:colOff>
          <xdr:row>19</xdr:row>
          <xdr:rowOff>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19</xdr:row>
          <xdr:rowOff>171450</xdr:rowOff>
        </xdr:from>
        <xdr:to>
          <xdr:col>9</xdr:col>
          <xdr:colOff>311150</xdr:colOff>
          <xdr:row>21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21</xdr:row>
          <xdr:rowOff>171450</xdr:rowOff>
        </xdr:from>
        <xdr:to>
          <xdr:col>9</xdr:col>
          <xdr:colOff>311150</xdr:colOff>
          <xdr:row>23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23</xdr:row>
          <xdr:rowOff>171450</xdr:rowOff>
        </xdr:from>
        <xdr:to>
          <xdr:col>9</xdr:col>
          <xdr:colOff>311150</xdr:colOff>
          <xdr:row>25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25</xdr:row>
          <xdr:rowOff>171450</xdr:rowOff>
        </xdr:from>
        <xdr:to>
          <xdr:col>9</xdr:col>
          <xdr:colOff>311150</xdr:colOff>
          <xdr:row>27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</xdr:row>
          <xdr:rowOff>184150</xdr:rowOff>
        </xdr:from>
        <xdr:to>
          <xdr:col>8</xdr:col>
          <xdr:colOff>304800</xdr:colOff>
          <xdr:row>4</xdr:row>
          <xdr:rowOff>6350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4</xdr:row>
          <xdr:rowOff>177800</xdr:rowOff>
        </xdr:from>
        <xdr:to>
          <xdr:col>8</xdr:col>
          <xdr:colOff>304800</xdr:colOff>
          <xdr:row>6</xdr:row>
          <xdr:rowOff>6350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6</xdr:row>
          <xdr:rowOff>177800</xdr:rowOff>
        </xdr:from>
        <xdr:to>
          <xdr:col>8</xdr:col>
          <xdr:colOff>304800</xdr:colOff>
          <xdr:row>8</xdr:row>
          <xdr:rowOff>6350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3</xdr:row>
          <xdr:rowOff>177800</xdr:rowOff>
        </xdr:from>
        <xdr:to>
          <xdr:col>8</xdr:col>
          <xdr:colOff>304800</xdr:colOff>
          <xdr:row>5</xdr:row>
          <xdr:rowOff>12700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5</xdr:row>
          <xdr:rowOff>177800</xdr:rowOff>
        </xdr:from>
        <xdr:to>
          <xdr:col>8</xdr:col>
          <xdr:colOff>304800</xdr:colOff>
          <xdr:row>7</xdr:row>
          <xdr:rowOff>12700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7</xdr:row>
          <xdr:rowOff>184150</xdr:rowOff>
        </xdr:from>
        <xdr:to>
          <xdr:col>8</xdr:col>
          <xdr:colOff>304800</xdr:colOff>
          <xdr:row>9</xdr:row>
          <xdr:rowOff>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8</xdr:row>
          <xdr:rowOff>177800</xdr:rowOff>
        </xdr:from>
        <xdr:to>
          <xdr:col>8</xdr:col>
          <xdr:colOff>304800</xdr:colOff>
          <xdr:row>10</xdr:row>
          <xdr:rowOff>6350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10</xdr:row>
          <xdr:rowOff>171450</xdr:rowOff>
        </xdr:from>
        <xdr:to>
          <xdr:col>8</xdr:col>
          <xdr:colOff>304800</xdr:colOff>
          <xdr:row>12</xdr:row>
          <xdr:rowOff>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12</xdr:row>
          <xdr:rowOff>177800</xdr:rowOff>
        </xdr:from>
        <xdr:to>
          <xdr:col>8</xdr:col>
          <xdr:colOff>304800</xdr:colOff>
          <xdr:row>14</xdr:row>
          <xdr:rowOff>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14</xdr:row>
          <xdr:rowOff>171450</xdr:rowOff>
        </xdr:from>
        <xdr:to>
          <xdr:col>8</xdr:col>
          <xdr:colOff>304800</xdr:colOff>
          <xdr:row>15</xdr:row>
          <xdr:rowOff>184150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16</xdr:row>
          <xdr:rowOff>171450</xdr:rowOff>
        </xdr:from>
        <xdr:to>
          <xdr:col>8</xdr:col>
          <xdr:colOff>304800</xdr:colOff>
          <xdr:row>17</xdr:row>
          <xdr:rowOff>184150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18</xdr:row>
          <xdr:rowOff>171450</xdr:rowOff>
        </xdr:from>
        <xdr:to>
          <xdr:col>8</xdr:col>
          <xdr:colOff>304800</xdr:colOff>
          <xdr:row>19</xdr:row>
          <xdr:rowOff>184150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20</xdr:row>
          <xdr:rowOff>171450</xdr:rowOff>
        </xdr:from>
        <xdr:to>
          <xdr:col>8</xdr:col>
          <xdr:colOff>304800</xdr:colOff>
          <xdr:row>21</xdr:row>
          <xdr:rowOff>184150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22</xdr:row>
          <xdr:rowOff>171450</xdr:rowOff>
        </xdr:from>
        <xdr:to>
          <xdr:col>8</xdr:col>
          <xdr:colOff>304800</xdr:colOff>
          <xdr:row>23</xdr:row>
          <xdr:rowOff>184150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24</xdr:row>
          <xdr:rowOff>171450</xdr:rowOff>
        </xdr:from>
        <xdr:to>
          <xdr:col>8</xdr:col>
          <xdr:colOff>304800</xdr:colOff>
          <xdr:row>25</xdr:row>
          <xdr:rowOff>184150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26</xdr:row>
          <xdr:rowOff>171450</xdr:rowOff>
        </xdr:from>
        <xdr:to>
          <xdr:col>8</xdr:col>
          <xdr:colOff>304800</xdr:colOff>
          <xdr:row>28</xdr:row>
          <xdr:rowOff>6350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9</xdr:row>
          <xdr:rowOff>177800</xdr:rowOff>
        </xdr:from>
        <xdr:to>
          <xdr:col>8</xdr:col>
          <xdr:colOff>304800</xdr:colOff>
          <xdr:row>11</xdr:row>
          <xdr:rowOff>6350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11</xdr:row>
          <xdr:rowOff>177800</xdr:rowOff>
        </xdr:from>
        <xdr:to>
          <xdr:col>8</xdr:col>
          <xdr:colOff>304800</xdr:colOff>
          <xdr:row>13</xdr:row>
          <xdr:rowOff>6350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13</xdr:row>
          <xdr:rowOff>177800</xdr:rowOff>
        </xdr:from>
        <xdr:to>
          <xdr:col>8</xdr:col>
          <xdr:colOff>304800</xdr:colOff>
          <xdr:row>15</xdr:row>
          <xdr:rowOff>6350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15</xdr:row>
          <xdr:rowOff>177800</xdr:rowOff>
        </xdr:from>
        <xdr:to>
          <xdr:col>8</xdr:col>
          <xdr:colOff>304800</xdr:colOff>
          <xdr:row>17</xdr:row>
          <xdr:rowOff>6350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17</xdr:row>
          <xdr:rowOff>177800</xdr:rowOff>
        </xdr:from>
        <xdr:to>
          <xdr:col>8</xdr:col>
          <xdr:colOff>304800</xdr:colOff>
          <xdr:row>19</xdr:row>
          <xdr:rowOff>6350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19</xdr:row>
          <xdr:rowOff>177800</xdr:rowOff>
        </xdr:from>
        <xdr:to>
          <xdr:col>8</xdr:col>
          <xdr:colOff>304800</xdr:colOff>
          <xdr:row>21</xdr:row>
          <xdr:rowOff>6350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21</xdr:row>
          <xdr:rowOff>177800</xdr:rowOff>
        </xdr:from>
        <xdr:to>
          <xdr:col>8</xdr:col>
          <xdr:colOff>304800</xdr:colOff>
          <xdr:row>23</xdr:row>
          <xdr:rowOff>6350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23</xdr:row>
          <xdr:rowOff>177800</xdr:rowOff>
        </xdr:from>
        <xdr:to>
          <xdr:col>8</xdr:col>
          <xdr:colOff>304800</xdr:colOff>
          <xdr:row>25</xdr:row>
          <xdr:rowOff>6350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25</xdr:row>
          <xdr:rowOff>177800</xdr:rowOff>
        </xdr:from>
        <xdr:to>
          <xdr:col>8</xdr:col>
          <xdr:colOff>304800</xdr:colOff>
          <xdr:row>27</xdr:row>
          <xdr:rowOff>12700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1D0E212-2B3E-4FB4-8949-EC3CEB78DE40}" name="Tabulka2" displayName="Tabulka2" ref="A2:L28" totalsRowShown="0" headerRowDxfId="16" headerRowBorderDxfId="14" tableBorderDxfId="15">
  <tableColumns count="12">
    <tableColumn id="1" xr3:uid="{0D692D55-257C-40B8-A0ED-06D640A25C35}" name="Č." dataDxfId="13"/>
    <tableColumn id="2" xr3:uid="{2D4D3429-C94E-40B1-BED1-14DD0E1B8A04}" name="Jméno a příjmení" dataDxfId="12">
      <calculatedColumnFormula>AND(LEN(D1)=10,ISNUMBER(DATEVALUE(MID(D1,4,2)&amp;"/"&amp;LEFT(D1,2)&amp;"/"&amp;RIGHT(D1,4))),TEXT(DATEVALUE(MID(D1,4,2)&amp;"/"&amp;LEFT(D1,2)&amp;"/"&amp;RIGHT(D1,4)),"DD.MM.RRRR")=D1)</calculatedColumnFormula>
    </tableColumn>
    <tableColumn id="3" xr3:uid="{F284054D-2A35-49A1-B1BC-B2A3BED4B613}" name="Kategorie" dataDxfId="11"/>
    <tableColumn id="4" xr3:uid="{395FF21E-E1DC-44B6-8426-67833564697D}" name="Datum narození" dataDxfId="10"/>
    <tableColumn id="5" xr3:uid="{19E8C76A-7ECD-4167-8DE3-98BCBD40255D}" name="Číslo OP (15+)" dataDxfId="9"/>
    <tableColumn id="6" xr3:uid="{EE78C70D-F9EB-4DA0-B341-1E4561FBAD0E}" name="Adresa" dataDxfId="8"/>
    <tableColumn id="7" xr3:uid="{3588C8AA-86B8-4FD7-A29D-DB939ABF9EFA}" name="Typ ubytování" dataDxfId="7"/>
    <tableColumn id="8" xr3:uid="{535C1B58-9FD5-410A-92B3-6AE0F8280963}" name="Velikost pokoje" dataDxfId="6"/>
    <tableColumn id="12" xr3:uid="{E8419F1B-B482-4732-A45B-C24770DBBE26}" name="2 noci" dataDxfId="5"/>
    <tableColumn id="9" xr3:uid="{225F0447-B173-4398-9141-99D9FDB35171}" name="1 noc" dataDxfId="4"/>
    <tableColumn id="13" xr3:uid="{66B207C5-A2EA-4B8C-819B-9ED041C05AD4}" name="Odhad ceny" dataDxfId="3">
      <calculatedColumnFormula>IF(AND(C3="D10",C3="H10",C3="D12",C3="H12",C3="D14",C3="H14",C3="OPEN"),1,0)</calculatedColumnFormula>
    </tableColumn>
    <tableColumn id="10" xr3:uid="{A754018A-264A-4997-B97A-3F83F698A3F0}" name="Poznámka" dataDxfId="2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DFD3B-401E-459E-90C4-7B30C0E6DFA9}">
  <dimension ref="A1:AB53"/>
  <sheetViews>
    <sheetView tabSelected="1" zoomScaleNormal="100" workbookViewId="0">
      <selection activeCell="AD8" sqref="AD8"/>
    </sheetView>
  </sheetViews>
  <sheetFormatPr defaultRowHeight="14.5" x14ac:dyDescent="0.35"/>
  <cols>
    <col min="1" max="1" width="3.6328125" customWidth="1"/>
    <col min="2" max="2" width="20.6328125" customWidth="1"/>
    <col min="3" max="7" width="16.6328125" customWidth="1"/>
    <col min="8" max="8" width="30.453125" customWidth="1"/>
    <col min="9" max="10" width="5.6328125" customWidth="1"/>
    <col min="11" max="11" width="17.7265625" customWidth="1"/>
    <col min="12" max="12" width="20.6328125" customWidth="1"/>
    <col min="13" max="13" width="26.08984375" customWidth="1"/>
    <col min="14" max="20" width="10.6328125" hidden="1" customWidth="1"/>
    <col min="21" max="23" width="8.7265625" hidden="1" customWidth="1"/>
    <col min="24" max="24" width="9.90625" hidden="1" customWidth="1"/>
    <col min="25" max="25" width="8.7265625" hidden="1" customWidth="1"/>
    <col min="26" max="26" width="11.1796875" hidden="1" customWidth="1"/>
    <col min="27" max="27" width="8.7265625" hidden="1" customWidth="1"/>
    <col min="28" max="28" width="17.36328125" hidden="1" customWidth="1"/>
  </cols>
  <sheetData>
    <row r="1" spans="1:28" s="1" customFormat="1" ht="40" customHeight="1" x14ac:dyDescent="0.35">
      <c r="A1" s="45" t="s">
        <v>49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7"/>
      <c r="M1" s="116" t="s">
        <v>69</v>
      </c>
      <c r="N1" s="2"/>
      <c r="O1" s="2"/>
      <c r="P1" s="2"/>
    </row>
    <row r="2" spans="1:28" s="6" customFormat="1" ht="15" customHeight="1" thickBot="1" x14ac:dyDescent="0.4">
      <c r="A2" s="9" t="s">
        <v>24</v>
      </c>
      <c r="B2" s="10" t="s">
        <v>25</v>
      </c>
      <c r="C2" s="10" t="s">
        <v>26</v>
      </c>
      <c r="D2" s="10" t="s">
        <v>27</v>
      </c>
      <c r="E2" s="10" t="s">
        <v>38</v>
      </c>
      <c r="F2" s="10" t="s">
        <v>39</v>
      </c>
      <c r="G2" s="10" t="s">
        <v>31</v>
      </c>
      <c r="H2" s="11" t="s">
        <v>32</v>
      </c>
      <c r="I2" s="12" t="s">
        <v>41</v>
      </c>
      <c r="J2" s="12" t="s">
        <v>40</v>
      </c>
      <c r="K2" s="13" t="s">
        <v>42</v>
      </c>
      <c r="L2" s="14" t="s">
        <v>33</v>
      </c>
      <c r="M2" s="116"/>
      <c r="N2" s="6" t="s">
        <v>54</v>
      </c>
      <c r="O2" s="6" t="s">
        <v>50</v>
      </c>
      <c r="P2" s="6" t="s">
        <v>52</v>
      </c>
      <c r="Q2" s="6" t="s">
        <v>51</v>
      </c>
      <c r="R2" s="6" t="s">
        <v>53</v>
      </c>
      <c r="S2" s="6" t="s">
        <v>55</v>
      </c>
      <c r="T2" s="6" t="s">
        <v>57</v>
      </c>
      <c r="U2" s="6" t="s">
        <v>56</v>
      </c>
      <c r="V2" s="6" t="s">
        <v>58</v>
      </c>
      <c r="W2" s="6" t="s">
        <v>59</v>
      </c>
      <c r="X2" s="6" t="s">
        <v>60</v>
      </c>
      <c r="Y2" s="6" t="s">
        <v>61</v>
      </c>
      <c r="Z2" s="6" t="s">
        <v>62</v>
      </c>
      <c r="AA2" s="29" t="s">
        <v>67</v>
      </c>
      <c r="AB2" s="6" t="s">
        <v>68</v>
      </c>
    </row>
    <row r="3" spans="1:28" ht="15" customHeight="1" thickBot="1" x14ac:dyDescent="0.4">
      <c r="A3" s="15"/>
      <c r="B3" s="30"/>
      <c r="C3" s="16" t="s">
        <v>28</v>
      </c>
      <c r="D3" s="16" t="s">
        <v>29</v>
      </c>
      <c r="E3" s="16" t="s">
        <v>46</v>
      </c>
      <c r="F3" s="16" t="s">
        <v>46</v>
      </c>
      <c r="G3" s="16" t="s">
        <v>45</v>
      </c>
      <c r="H3" s="28" t="s">
        <v>28</v>
      </c>
      <c r="I3" s="28" t="s">
        <v>44</v>
      </c>
      <c r="J3" s="28" t="s">
        <v>43</v>
      </c>
      <c r="K3" s="16" t="s">
        <v>47</v>
      </c>
      <c r="L3" s="107"/>
      <c r="M3" s="115" t="s">
        <v>70</v>
      </c>
      <c r="N3" s="3"/>
    </row>
    <row r="4" spans="1:28" ht="14.5" customHeight="1" thickBot="1" x14ac:dyDescent="0.4">
      <c r="A4" s="24" t="s">
        <v>0</v>
      </c>
      <c r="B4" s="31"/>
      <c r="C4" s="32"/>
      <c r="D4" s="33" t="s">
        <v>29</v>
      </c>
      <c r="E4" s="34"/>
      <c r="F4" s="35"/>
      <c r="G4" s="32"/>
      <c r="H4" s="32"/>
      <c r="I4" s="36" t="b">
        <v>0</v>
      </c>
      <c r="J4" s="37" t="b">
        <v>0</v>
      </c>
      <c r="K4" s="7" t="str">
        <f>IF(C4="","vyplňte kategorii",IFERROR(IF(Z4=1,SUM(S4:Y4,AA4:AB4)*0.5,SUM(S4:Y4)),"chybí údaje"))</f>
        <v>vyplňte kategorii</v>
      </c>
      <c r="L4" s="108"/>
      <c r="M4" s="114"/>
      <c r="N4">
        <f>IF(OR(C4="doprovod",C4="OPEN"),1,0)</f>
        <v>0</v>
      </c>
      <c r="O4" t="e">
        <f>IF(VALUE(RIGHT(D4,4))&gt;2015,1,0)</f>
        <v>#VALUE!</v>
      </c>
      <c r="P4">
        <f>IF(G4="typ A",0,1)</f>
        <v>1</v>
      </c>
      <c r="Q4" t="str">
        <f>IF(H4="dvoulůžkový (typ B)",0,IF(H4="dvoulůžkový s volným lůžkem (typ A)",1,IF(H4="třílůžkový",2,IF(H4="čtyřlůžkový",3,IF(H4="pětilůžkový",4,IF(H4="jednolůžkový (typ B)",5,"chyba"))))))</f>
        <v>chyba</v>
      </c>
      <c r="R4" t="str">
        <f>IF(I4=TRUE,2,IF(J4=TRUE,1,"chyba"))</f>
        <v>chyba</v>
      </c>
      <c r="S4">
        <f>IF(N4=1,IF(O4=0,IF(P4=0,IF(Q4=1,R4*1090+R4*125,R4*1090),0),0),0)</f>
        <v>0</v>
      </c>
      <c r="T4" t="e">
        <f>IF(Z4=1,0,IF(N4=1,IF(O4=1,IF(P4=0,IF(Q4=1,R4*950+R4*125,R4*950),0),0),0))</f>
        <v>#VALUE!</v>
      </c>
      <c r="U4" t="e">
        <f>IF(Z4=1,0,IF(N4=0,IF(O4=1,IF(P4=0,IF(Q4=1,R4*950+R4*125,R4*950),0),"chyba"),0))</f>
        <v>#VALUE!</v>
      </c>
      <c r="V4">
        <f>IF(N4=1,IF(O4=0,IF(P4=1,IF(Q4=5,R4*990+R4*150,R4*990),0),0),0)</f>
        <v>0</v>
      </c>
      <c r="W4" t="e">
        <f>IF(Z4=1,0,IF(N4=1,IF(O4=1,IF(P4=1,IF(Q4=5,R4*850+R4*150,R4*850),0),0),0))</f>
        <v>#VALUE!</v>
      </c>
      <c r="X4" t="e">
        <f>IF(Z4=1,0,IF(N4=0,IF(O4=1,IF(P4=1,IF(Q4=5,R4*850+R4*150,R4*850),0),0),0))</f>
        <v>#VALUE!</v>
      </c>
      <c r="Y4">
        <f>IF(R4=1,150,0)</f>
        <v>0</v>
      </c>
      <c r="Z4" t="e">
        <f>IF(VALUE(RIGHT(D4,4))&gt;=2019,1,0)</f>
        <v>#VALUE!</v>
      </c>
      <c r="AA4" t="e">
        <f>IF(Z4=1,IF(P4=0,IF(Q4=1,R4*1090+R4*125,R4*1090),0),0)</f>
        <v>#VALUE!</v>
      </c>
      <c r="AB4" t="e">
        <f>IF(Z4=1,IF(P4=1,IF(Q4=5,R4*990+R4*150,R4*990),0),0)</f>
        <v>#VALUE!</v>
      </c>
    </row>
    <row r="5" spans="1:28" ht="15" thickBot="1" x14ac:dyDescent="0.4">
      <c r="A5" s="25" t="s">
        <v>1</v>
      </c>
      <c r="B5" s="21"/>
      <c r="C5" s="8"/>
      <c r="D5" s="27" t="s">
        <v>29</v>
      </c>
      <c r="E5" s="22"/>
      <c r="F5" s="23"/>
      <c r="G5" s="8"/>
      <c r="H5" s="8"/>
      <c r="I5" s="17" t="b">
        <v>0</v>
      </c>
      <c r="J5" s="18" t="b">
        <v>0</v>
      </c>
      <c r="K5" s="7" t="str">
        <f t="shared" ref="K5:K28" si="0">IF(C5="","vyplňte kategorii",IFERROR(IF(Z5=1,SUM(S5:Y5,AA5:AB5)*0.5,SUM(S5:Y5)),"chybí údaje"))</f>
        <v>vyplňte kategorii</v>
      </c>
      <c r="L5" s="109"/>
      <c r="M5" s="112"/>
      <c r="N5">
        <f t="shared" ref="N5:N28" si="1">IF(OR(C5="doprovod",C5="OPEN"),1,0)</f>
        <v>0</v>
      </c>
      <c r="O5" t="e">
        <f t="shared" ref="O5:O28" si="2">IF(VALUE(RIGHT(D5,4))&gt;2015,1,0)</f>
        <v>#VALUE!</v>
      </c>
      <c r="P5">
        <f t="shared" ref="P5:P28" si="3">IF(G5="typ A",0,1)</f>
        <v>1</v>
      </c>
      <c r="Q5" t="str">
        <f t="shared" ref="Q5:Q28" si="4">IF(H5="dvoulůžkový (typ B)",0,IF(H5="dvoulůžkový s volným lůžkem (typ A)",1,IF(H5="třílůžkový",2,IF(H5="čtyřlůžkový",3,IF(H5="pětilůžkový",4,IF(H5="jednolůžkový (typ B)",5,"chyba"))))))</f>
        <v>chyba</v>
      </c>
      <c r="R5" t="str">
        <f t="shared" ref="R5:R28" si="5">IF(I5=TRUE,2,IF(J5=TRUE,1,"chyba"))</f>
        <v>chyba</v>
      </c>
      <c r="S5">
        <f t="shared" ref="S5:S28" si="6">IF(N5=1,IF(O5=0,IF(P5=0,IF(Q5=1,R5*1090+R5*125,R5*1090),0),0),0)</f>
        <v>0</v>
      </c>
      <c r="T5">
        <f t="shared" ref="T5:T28" si="7">IF(N5=1,IF(O5=1,IF(P5=0,IF(Q5=1,R5*950+R5*125,R5*950),0),0),0)</f>
        <v>0</v>
      </c>
      <c r="U5" t="e">
        <f t="shared" ref="U5:U28" si="8">IF(N5=0,IF(O5=1,IF(P5=0,IF(Q5=1,R5*950+R5*125,R5*950),0),"chyba"),0)</f>
        <v>#VALUE!</v>
      </c>
      <c r="V5">
        <f t="shared" ref="V5:V28" si="9">IF(N5=1,IF(O5=0,IF(P5=1,IF(Q5=5,R5*990+R5*150,R5*990),0),0),0)</f>
        <v>0</v>
      </c>
      <c r="W5">
        <f t="shared" ref="W5:W28" si="10">IF(N5=1,IF(O5=1,IF(P5=1,IF(Q5=5,R5*850+R5*150,R5*850),0),0),0)</f>
        <v>0</v>
      </c>
      <c r="X5" t="e">
        <f>IF(N5=0,IF(O5=1,IF(P5=1,IF(Q5=5,R5*850+R5*150,R5*850),0),0),0)</f>
        <v>#VALUE!</v>
      </c>
      <c r="Y5">
        <f t="shared" ref="Y5:Y28" si="11">IF(R5=1,150,0)</f>
        <v>0</v>
      </c>
      <c r="Z5" t="e">
        <f t="shared" ref="Z5:Z28" si="12">IF(VALUE(RIGHT(D5,4))&gt;=2019,1,0)</f>
        <v>#VALUE!</v>
      </c>
      <c r="AA5" t="e">
        <f t="shared" ref="AA5:AA28" si="13">IF(Z5=1,IF(P5=0,IF(Q5=1,R5*1090+R5*125,R5*1090),0),0)</f>
        <v>#VALUE!</v>
      </c>
      <c r="AB5" t="e">
        <f t="shared" ref="AB5:AB28" si="14">IF(Z5=1,IF(P5=1,IF(Q5=5,R5*990+R5*150,R5*990),0),0)</f>
        <v>#VALUE!</v>
      </c>
    </row>
    <row r="6" spans="1:28" ht="15" thickBot="1" x14ac:dyDescent="0.4">
      <c r="A6" s="25" t="s">
        <v>2</v>
      </c>
      <c r="B6" s="21"/>
      <c r="C6" s="8"/>
      <c r="D6" s="27" t="s">
        <v>29</v>
      </c>
      <c r="E6" s="22"/>
      <c r="F6" s="23"/>
      <c r="G6" s="8"/>
      <c r="H6" s="8"/>
      <c r="I6" s="19" t="b">
        <v>0</v>
      </c>
      <c r="J6" s="20" t="b">
        <v>0</v>
      </c>
      <c r="K6" s="7" t="str">
        <f t="shared" si="0"/>
        <v>vyplňte kategorii</v>
      </c>
      <c r="L6" s="109"/>
      <c r="M6" s="111"/>
      <c r="N6">
        <f t="shared" si="1"/>
        <v>0</v>
      </c>
      <c r="O6" t="e">
        <f t="shared" si="2"/>
        <v>#VALUE!</v>
      </c>
      <c r="P6">
        <f t="shared" si="3"/>
        <v>1</v>
      </c>
      <c r="Q6" t="str">
        <f t="shared" si="4"/>
        <v>chyba</v>
      </c>
      <c r="R6" t="str">
        <f t="shared" si="5"/>
        <v>chyba</v>
      </c>
      <c r="S6">
        <f t="shared" si="6"/>
        <v>0</v>
      </c>
      <c r="T6">
        <f t="shared" si="7"/>
        <v>0</v>
      </c>
      <c r="U6" t="e">
        <f t="shared" si="8"/>
        <v>#VALUE!</v>
      </c>
      <c r="V6">
        <f t="shared" si="9"/>
        <v>0</v>
      </c>
      <c r="W6">
        <f t="shared" si="10"/>
        <v>0</v>
      </c>
      <c r="X6" t="e">
        <f t="shared" ref="X6:X28" si="15">IF(N6=0,IF(O6=1,IF(P6=1,IF(Q6=5,R6*850+R6*150,R6*850),0),0),0)</f>
        <v>#VALUE!</v>
      </c>
      <c r="Y6">
        <f t="shared" si="11"/>
        <v>0</v>
      </c>
      <c r="Z6" t="e">
        <f t="shared" si="12"/>
        <v>#VALUE!</v>
      </c>
      <c r="AA6" t="e">
        <f t="shared" si="13"/>
        <v>#VALUE!</v>
      </c>
      <c r="AB6" t="e">
        <f t="shared" si="14"/>
        <v>#VALUE!</v>
      </c>
    </row>
    <row r="7" spans="1:28" ht="15" thickBot="1" x14ac:dyDescent="0.4">
      <c r="A7" s="25" t="s">
        <v>3</v>
      </c>
      <c r="B7" s="21"/>
      <c r="C7" s="8"/>
      <c r="D7" s="27" t="s">
        <v>29</v>
      </c>
      <c r="E7" s="22"/>
      <c r="F7" s="23"/>
      <c r="G7" s="8"/>
      <c r="H7" s="8"/>
      <c r="I7" s="17" t="b">
        <v>0</v>
      </c>
      <c r="J7" s="18" t="b">
        <v>0</v>
      </c>
      <c r="K7" s="7" t="str">
        <f t="shared" si="0"/>
        <v>vyplňte kategorii</v>
      </c>
      <c r="L7" s="109"/>
      <c r="M7" s="112"/>
      <c r="N7">
        <f t="shared" si="1"/>
        <v>0</v>
      </c>
      <c r="O7" t="e">
        <f t="shared" si="2"/>
        <v>#VALUE!</v>
      </c>
      <c r="P7">
        <f t="shared" si="3"/>
        <v>1</v>
      </c>
      <c r="Q7" t="str">
        <f t="shared" si="4"/>
        <v>chyba</v>
      </c>
      <c r="R7" t="str">
        <f t="shared" si="5"/>
        <v>chyba</v>
      </c>
      <c r="S7">
        <f t="shared" si="6"/>
        <v>0</v>
      </c>
      <c r="T7">
        <f t="shared" si="7"/>
        <v>0</v>
      </c>
      <c r="U7" t="e">
        <f t="shared" si="8"/>
        <v>#VALUE!</v>
      </c>
      <c r="V7">
        <f t="shared" si="9"/>
        <v>0</v>
      </c>
      <c r="W7">
        <f t="shared" si="10"/>
        <v>0</v>
      </c>
      <c r="X7" t="e">
        <f t="shared" si="15"/>
        <v>#VALUE!</v>
      </c>
      <c r="Y7">
        <f t="shared" si="11"/>
        <v>0</v>
      </c>
      <c r="Z7" t="e">
        <f t="shared" si="12"/>
        <v>#VALUE!</v>
      </c>
      <c r="AA7" t="e">
        <f t="shared" si="13"/>
        <v>#VALUE!</v>
      </c>
      <c r="AB7" t="e">
        <f t="shared" si="14"/>
        <v>#VALUE!</v>
      </c>
    </row>
    <row r="8" spans="1:28" ht="15" thickBot="1" x14ac:dyDescent="0.4">
      <c r="A8" s="25" t="s">
        <v>4</v>
      </c>
      <c r="B8" s="21"/>
      <c r="C8" s="8"/>
      <c r="D8" s="27" t="s">
        <v>29</v>
      </c>
      <c r="E8" s="22"/>
      <c r="F8" s="23"/>
      <c r="G8" s="8"/>
      <c r="H8" s="8"/>
      <c r="I8" s="19" t="b">
        <v>0</v>
      </c>
      <c r="J8" s="20" t="b">
        <v>0</v>
      </c>
      <c r="K8" s="7" t="str">
        <f t="shared" si="0"/>
        <v>vyplňte kategorii</v>
      </c>
      <c r="L8" s="109"/>
      <c r="M8" s="111"/>
      <c r="N8">
        <f t="shared" si="1"/>
        <v>0</v>
      </c>
      <c r="O8" t="e">
        <f t="shared" si="2"/>
        <v>#VALUE!</v>
      </c>
      <c r="P8">
        <f t="shared" si="3"/>
        <v>1</v>
      </c>
      <c r="Q8" t="str">
        <f t="shared" si="4"/>
        <v>chyba</v>
      </c>
      <c r="R8" t="str">
        <f t="shared" si="5"/>
        <v>chyba</v>
      </c>
      <c r="S8">
        <f t="shared" si="6"/>
        <v>0</v>
      </c>
      <c r="T8">
        <f t="shared" si="7"/>
        <v>0</v>
      </c>
      <c r="U8" t="e">
        <f t="shared" si="8"/>
        <v>#VALUE!</v>
      </c>
      <c r="V8">
        <f t="shared" si="9"/>
        <v>0</v>
      </c>
      <c r="W8">
        <f t="shared" si="10"/>
        <v>0</v>
      </c>
      <c r="X8" t="e">
        <f t="shared" si="15"/>
        <v>#VALUE!</v>
      </c>
      <c r="Y8">
        <f t="shared" si="11"/>
        <v>0</v>
      </c>
      <c r="Z8" t="e">
        <f t="shared" si="12"/>
        <v>#VALUE!</v>
      </c>
      <c r="AA8" t="e">
        <f t="shared" si="13"/>
        <v>#VALUE!</v>
      </c>
      <c r="AB8" t="e">
        <f t="shared" si="14"/>
        <v>#VALUE!</v>
      </c>
    </row>
    <row r="9" spans="1:28" ht="15" thickBot="1" x14ac:dyDescent="0.4">
      <c r="A9" s="25" t="s">
        <v>5</v>
      </c>
      <c r="B9" s="21"/>
      <c r="C9" s="8"/>
      <c r="D9" s="27" t="s">
        <v>29</v>
      </c>
      <c r="E9" s="22"/>
      <c r="F9" s="23"/>
      <c r="G9" s="8"/>
      <c r="H9" s="8"/>
      <c r="I9" s="17" t="b">
        <v>0</v>
      </c>
      <c r="J9" s="18" t="b">
        <v>0</v>
      </c>
      <c r="K9" s="7" t="str">
        <f t="shared" si="0"/>
        <v>vyplňte kategorii</v>
      </c>
      <c r="L9" s="109"/>
      <c r="M9" s="112"/>
      <c r="N9">
        <f t="shared" si="1"/>
        <v>0</v>
      </c>
      <c r="O9" t="e">
        <f t="shared" si="2"/>
        <v>#VALUE!</v>
      </c>
      <c r="P9">
        <f t="shared" si="3"/>
        <v>1</v>
      </c>
      <c r="Q9" t="str">
        <f t="shared" si="4"/>
        <v>chyba</v>
      </c>
      <c r="R9" t="str">
        <f t="shared" si="5"/>
        <v>chyba</v>
      </c>
      <c r="S9">
        <f t="shared" si="6"/>
        <v>0</v>
      </c>
      <c r="T9">
        <f t="shared" si="7"/>
        <v>0</v>
      </c>
      <c r="U9" t="e">
        <f t="shared" si="8"/>
        <v>#VALUE!</v>
      </c>
      <c r="V9">
        <f t="shared" si="9"/>
        <v>0</v>
      </c>
      <c r="W9">
        <f t="shared" si="10"/>
        <v>0</v>
      </c>
      <c r="X9" t="e">
        <f t="shared" si="15"/>
        <v>#VALUE!</v>
      </c>
      <c r="Y9">
        <f t="shared" si="11"/>
        <v>0</v>
      </c>
      <c r="Z9" t="e">
        <f t="shared" si="12"/>
        <v>#VALUE!</v>
      </c>
      <c r="AA9" t="e">
        <f t="shared" si="13"/>
        <v>#VALUE!</v>
      </c>
      <c r="AB9" t="e">
        <f t="shared" si="14"/>
        <v>#VALUE!</v>
      </c>
    </row>
    <row r="10" spans="1:28" ht="15" thickBot="1" x14ac:dyDescent="0.4">
      <c r="A10" s="25" t="s">
        <v>6</v>
      </c>
      <c r="B10" s="21"/>
      <c r="C10" s="8"/>
      <c r="D10" s="27" t="s">
        <v>29</v>
      </c>
      <c r="E10" s="22"/>
      <c r="F10" s="23"/>
      <c r="G10" s="8"/>
      <c r="H10" s="8"/>
      <c r="I10" s="19" t="b">
        <v>0</v>
      </c>
      <c r="J10" s="20" t="b">
        <v>0</v>
      </c>
      <c r="K10" s="7" t="str">
        <f t="shared" si="0"/>
        <v>vyplňte kategorii</v>
      </c>
      <c r="L10" s="109"/>
      <c r="M10" s="111"/>
      <c r="N10">
        <f t="shared" si="1"/>
        <v>0</v>
      </c>
      <c r="O10" t="e">
        <f t="shared" si="2"/>
        <v>#VALUE!</v>
      </c>
      <c r="P10">
        <f t="shared" si="3"/>
        <v>1</v>
      </c>
      <c r="Q10" t="str">
        <f t="shared" si="4"/>
        <v>chyba</v>
      </c>
      <c r="R10" t="str">
        <f t="shared" si="5"/>
        <v>chyba</v>
      </c>
      <c r="S10">
        <f t="shared" si="6"/>
        <v>0</v>
      </c>
      <c r="T10">
        <f t="shared" si="7"/>
        <v>0</v>
      </c>
      <c r="U10" t="e">
        <f t="shared" si="8"/>
        <v>#VALUE!</v>
      </c>
      <c r="V10">
        <f t="shared" si="9"/>
        <v>0</v>
      </c>
      <c r="W10">
        <f t="shared" si="10"/>
        <v>0</v>
      </c>
      <c r="X10" t="e">
        <f t="shared" si="15"/>
        <v>#VALUE!</v>
      </c>
      <c r="Y10">
        <f t="shared" si="11"/>
        <v>0</v>
      </c>
      <c r="Z10" t="e">
        <f t="shared" si="12"/>
        <v>#VALUE!</v>
      </c>
      <c r="AA10" t="e">
        <f t="shared" si="13"/>
        <v>#VALUE!</v>
      </c>
      <c r="AB10" t="e">
        <f t="shared" si="14"/>
        <v>#VALUE!</v>
      </c>
    </row>
    <row r="11" spans="1:28" ht="15" thickBot="1" x14ac:dyDescent="0.4">
      <c r="A11" s="25" t="s">
        <v>7</v>
      </c>
      <c r="B11" s="21"/>
      <c r="C11" s="8"/>
      <c r="D11" s="27" t="s">
        <v>29</v>
      </c>
      <c r="E11" s="22"/>
      <c r="F11" s="23"/>
      <c r="G11" s="8"/>
      <c r="H11" s="8"/>
      <c r="I11" s="17" t="b">
        <v>0</v>
      </c>
      <c r="J11" s="18" t="b">
        <v>0</v>
      </c>
      <c r="K11" s="7" t="str">
        <f t="shared" si="0"/>
        <v>vyplňte kategorii</v>
      </c>
      <c r="L11" s="109"/>
      <c r="M11" s="112"/>
      <c r="N11">
        <f t="shared" si="1"/>
        <v>0</v>
      </c>
      <c r="O11" t="e">
        <f t="shared" si="2"/>
        <v>#VALUE!</v>
      </c>
      <c r="P11">
        <f t="shared" si="3"/>
        <v>1</v>
      </c>
      <c r="Q11" t="str">
        <f t="shared" si="4"/>
        <v>chyba</v>
      </c>
      <c r="R11" t="str">
        <f t="shared" si="5"/>
        <v>chyba</v>
      </c>
      <c r="S11">
        <f t="shared" si="6"/>
        <v>0</v>
      </c>
      <c r="T11">
        <f t="shared" si="7"/>
        <v>0</v>
      </c>
      <c r="U11" t="e">
        <f t="shared" si="8"/>
        <v>#VALUE!</v>
      </c>
      <c r="V11">
        <f t="shared" si="9"/>
        <v>0</v>
      </c>
      <c r="W11">
        <f t="shared" si="10"/>
        <v>0</v>
      </c>
      <c r="X11" t="e">
        <f t="shared" si="15"/>
        <v>#VALUE!</v>
      </c>
      <c r="Y11">
        <f t="shared" si="11"/>
        <v>0</v>
      </c>
      <c r="Z11" t="e">
        <f t="shared" si="12"/>
        <v>#VALUE!</v>
      </c>
      <c r="AA11" t="e">
        <f t="shared" si="13"/>
        <v>#VALUE!</v>
      </c>
      <c r="AB11" t="e">
        <f t="shared" si="14"/>
        <v>#VALUE!</v>
      </c>
    </row>
    <row r="12" spans="1:28" ht="15" thickBot="1" x14ac:dyDescent="0.4">
      <c r="A12" s="25" t="s">
        <v>8</v>
      </c>
      <c r="B12" s="21"/>
      <c r="C12" s="8"/>
      <c r="D12" s="27" t="s">
        <v>29</v>
      </c>
      <c r="E12" s="22"/>
      <c r="F12" s="23"/>
      <c r="G12" s="8"/>
      <c r="H12" s="8"/>
      <c r="I12" s="19" t="b">
        <v>0</v>
      </c>
      <c r="J12" s="20" t="b">
        <v>0</v>
      </c>
      <c r="K12" s="7" t="str">
        <f t="shared" si="0"/>
        <v>vyplňte kategorii</v>
      </c>
      <c r="L12" s="109"/>
      <c r="M12" s="111"/>
      <c r="N12">
        <f t="shared" si="1"/>
        <v>0</v>
      </c>
      <c r="O12" t="e">
        <f t="shared" si="2"/>
        <v>#VALUE!</v>
      </c>
      <c r="P12">
        <f t="shared" si="3"/>
        <v>1</v>
      </c>
      <c r="Q12" t="str">
        <f t="shared" si="4"/>
        <v>chyba</v>
      </c>
      <c r="R12" t="str">
        <f t="shared" si="5"/>
        <v>chyba</v>
      </c>
      <c r="S12">
        <f t="shared" si="6"/>
        <v>0</v>
      </c>
      <c r="T12">
        <f t="shared" si="7"/>
        <v>0</v>
      </c>
      <c r="U12" t="e">
        <f t="shared" si="8"/>
        <v>#VALUE!</v>
      </c>
      <c r="V12">
        <f t="shared" si="9"/>
        <v>0</v>
      </c>
      <c r="W12">
        <f t="shared" si="10"/>
        <v>0</v>
      </c>
      <c r="X12" t="e">
        <f t="shared" si="15"/>
        <v>#VALUE!</v>
      </c>
      <c r="Y12">
        <f t="shared" si="11"/>
        <v>0</v>
      </c>
      <c r="Z12" t="e">
        <f t="shared" si="12"/>
        <v>#VALUE!</v>
      </c>
      <c r="AA12" t="e">
        <f t="shared" si="13"/>
        <v>#VALUE!</v>
      </c>
      <c r="AB12" t="e">
        <f t="shared" si="14"/>
        <v>#VALUE!</v>
      </c>
    </row>
    <row r="13" spans="1:28" ht="15" thickBot="1" x14ac:dyDescent="0.4">
      <c r="A13" s="25" t="s">
        <v>9</v>
      </c>
      <c r="B13" s="21"/>
      <c r="C13" s="8"/>
      <c r="D13" s="27" t="s">
        <v>29</v>
      </c>
      <c r="E13" s="22"/>
      <c r="F13" s="23"/>
      <c r="G13" s="8"/>
      <c r="H13" s="8"/>
      <c r="I13" s="17" t="b">
        <v>0</v>
      </c>
      <c r="J13" s="18" t="b">
        <v>0</v>
      </c>
      <c r="K13" s="7" t="str">
        <f t="shared" si="0"/>
        <v>vyplňte kategorii</v>
      </c>
      <c r="L13" s="109"/>
      <c r="M13" s="112"/>
      <c r="N13">
        <f t="shared" si="1"/>
        <v>0</v>
      </c>
      <c r="O13" t="e">
        <f t="shared" si="2"/>
        <v>#VALUE!</v>
      </c>
      <c r="P13">
        <f t="shared" si="3"/>
        <v>1</v>
      </c>
      <c r="Q13" t="str">
        <f t="shared" si="4"/>
        <v>chyba</v>
      </c>
      <c r="R13" t="str">
        <f t="shared" si="5"/>
        <v>chyba</v>
      </c>
      <c r="S13">
        <f t="shared" si="6"/>
        <v>0</v>
      </c>
      <c r="T13">
        <f t="shared" si="7"/>
        <v>0</v>
      </c>
      <c r="U13" t="e">
        <f t="shared" si="8"/>
        <v>#VALUE!</v>
      </c>
      <c r="V13">
        <f t="shared" si="9"/>
        <v>0</v>
      </c>
      <c r="W13">
        <f t="shared" si="10"/>
        <v>0</v>
      </c>
      <c r="X13" t="e">
        <f t="shared" si="15"/>
        <v>#VALUE!</v>
      </c>
      <c r="Y13">
        <f t="shared" si="11"/>
        <v>0</v>
      </c>
      <c r="Z13" t="e">
        <f t="shared" si="12"/>
        <v>#VALUE!</v>
      </c>
      <c r="AA13" t="e">
        <f t="shared" si="13"/>
        <v>#VALUE!</v>
      </c>
      <c r="AB13" t="e">
        <f t="shared" si="14"/>
        <v>#VALUE!</v>
      </c>
    </row>
    <row r="14" spans="1:28" ht="15" thickBot="1" x14ac:dyDescent="0.4">
      <c r="A14" s="25" t="s">
        <v>10</v>
      </c>
      <c r="B14" s="21"/>
      <c r="C14" s="8"/>
      <c r="D14" s="27" t="s">
        <v>29</v>
      </c>
      <c r="E14" s="22"/>
      <c r="F14" s="23"/>
      <c r="G14" s="8"/>
      <c r="H14" s="8"/>
      <c r="I14" s="19" t="b">
        <v>0</v>
      </c>
      <c r="J14" s="20" t="b">
        <v>0</v>
      </c>
      <c r="K14" s="7" t="str">
        <f t="shared" si="0"/>
        <v>vyplňte kategorii</v>
      </c>
      <c r="L14" s="109"/>
      <c r="M14" s="111"/>
      <c r="N14">
        <f t="shared" si="1"/>
        <v>0</v>
      </c>
      <c r="O14" t="e">
        <f t="shared" si="2"/>
        <v>#VALUE!</v>
      </c>
      <c r="P14">
        <f t="shared" si="3"/>
        <v>1</v>
      </c>
      <c r="Q14" t="str">
        <f t="shared" si="4"/>
        <v>chyba</v>
      </c>
      <c r="R14" t="str">
        <f t="shared" si="5"/>
        <v>chyba</v>
      </c>
      <c r="S14">
        <f t="shared" si="6"/>
        <v>0</v>
      </c>
      <c r="T14">
        <f t="shared" si="7"/>
        <v>0</v>
      </c>
      <c r="U14" t="e">
        <f t="shared" si="8"/>
        <v>#VALUE!</v>
      </c>
      <c r="V14">
        <f t="shared" si="9"/>
        <v>0</v>
      </c>
      <c r="W14">
        <f t="shared" si="10"/>
        <v>0</v>
      </c>
      <c r="X14" t="e">
        <f t="shared" si="15"/>
        <v>#VALUE!</v>
      </c>
      <c r="Y14">
        <f t="shared" si="11"/>
        <v>0</v>
      </c>
      <c r="Z14" t="e">
        <f t="shared" si="12"/>
        <v>#VALUE!</v>
      </c>
      <c r="AA14" t="e">
        <f t="shared" si="13"/>
        <v>#VALUE!</v>
      </c>
      <c r="AB14" t="e">
        <f t="shared" si="14"/>
        <v>#VALUE!</v>
      </c>
    </row>
    <row r="15" spans="1:28" ht="15" thickBot="1" x14ac:dyDescent="0.4">
      <c r="A15" s="25" t="s">
        <v>11</v>
      </c>
      <c r="B15" s="21"/>
      <c r="C15" s="8"/>
      <c r="D15" s="27" t="s">
        <v>29</v>
      </c>
      <c r="E15" s="22"/>
      <c r="F15" s="23"/>
      <c r="G15" s="8"/>
      <c r="H15" s="8"/>
      <c r="I15" s="17" t="b">
        <v>0</v>
      </c>
      <c r="J15" s="18" t="b">
        <v>0</v>
      </c>
      <c r="K15" s="7" t="str">
        <f t="shared" si="0"/>
        <v>vyplňte kategorii</v>
      </c>
      <c r="L15" s="109"/>
      <c r="M15" s="112"/>
      <c r="N15">
        <f t="shared" si="1"/>
        <v>0</v>
      </c>
      <c r="O15" t="e">
        <f t="shared" si="2"/>
        <v>#VALUE!</v>
      </c>
      <c r="P15">
        <f t="shared" si="3"/>
        <v>1</v>
      </c>
      <c r="Q15" t="str">
        <f t="shared" si="4"/>
        <v>chyba</v>
      </c>
      <c r="R15" t="str">
        <f t="shared" si="5"/>
        <v>chyba</v>
      </c>
      <c r="S15">
        <f t="shared" si="6"/>
        <v>0</v>
      </c>
      <c r="T15">
        <f t="shared" si="7"/>
        <v>0</v>
      </c>
      <c r="U15" t="e">
        <f t="shared" si="8"/>
        <v>#VALUE!</v>
      </c>
      <c r="V15">
        <f t="shared" si="9"/>
        <v>0</v>
      </c>
      <c r="W15">
        <f t="shared" si="10"/>
        <v>0</v>
      </c>
      <c r="X15" t="e">
        <f t="shared" si="15"/>
        <v>#VALUE!</v>
      </c>
      <c r="Y15">
        <f t="shared" si="11"/>
        <v>0</v>
      </c>
      <c r="Z15" t="e">
        <f t="shared" si="12"/>
        <v>#VALUE!</v>
      </c>
      <c r="AA15" t="e">
        <f t="shared" si="13"/>
        <v>#VALUE!</v>
      </c>
      <c r="AB15" t="e">
        <f t="shared" si="14"/>
        <v>#VALUE!</v>
      </c>
    </row>
    <row r="16" spans="1:28" ht="15" thickBot="1" x14ac:dyDescent="0.4">
      <c r="A16" s="25" t="s">
        <v>12</v>
      </c>
      <c r="B16" s="21"/>
      <c r="C16" s="8"/>
      <c r="D16" s="27" t="s">
        <v>29</v>
      </c>
      <c r="E16" s="22"/>
      <c r="F16" s="23"/>
      <c r="G16" s="8"/>
      <c r="H16" s="8"/>
      <c r="I16" s="19" t="b">
        <v>0</v>
      </c>
      <c r="J16" s="20" t="b">
        <v>0</v>
      </c>
      <c r="K16" s="7" t="str">
        <f t="shared" si="0"/>
        <v>vyplňte kategorii</v>
      </c>
      <c r="L16" s="109"/>
      <c r="M16" s="111"/>
      <c r="N16">
        <f t="shared" si="1"/>
        <v>0</v>
      </c>
      <c r="O16" t="e">
        <f t="shared" si="2"/>
        <v>#VALUE!</v>
      </c>
      <c r="P16">
        <f t="shared" si="3"/>
        <v>1</v>
      </c>
      <c r="Q16" t="str">
        <f t="shared" si="4"/>
        <v>chyba</v>
      </c>
      <c r="R16" t="str">
        <f t="shared" si="5"/>
        <v>chyba</v>
      </c>
      <c r="S16">
        <f t="shared" si="6"/>
        <v>0</v>
      </c>
      <c r="T16">
        <f t="shared" si="7"/>
        <v>0</v>
      </c>
      <c r="U16" t="e">
        <f t="shared" si="8"/>
        <v>#VALUE!</v>
      </c>
      <c r="V16">
        <f t="shared" si="9"/>
        <v>0</v>
      </c>
      <c r="W16">
        <f t="shared" si="10"/>
        <v>0</v>
      </c>
      <c r="X16" t="e">
        <f t="shared" si="15"/>
        <v>#VALUE!</v>
      </c>
      <c r="Y16">
        <f t="shared" si="11"/>
        <v>0</v>
      </c>
      <c r="Z16" t="e">
        <f t="shared" si="12"/>
        <v>#VALUE!</v>
      </c>
      <c r="AA16" t="e">
        <f t="shared" si="13"/>
        <v>#VALUE!</v>
      </c>
      <c r="AB16" t="e">
        <f t="shared" si="14"/>
        <v>#VALUE!</v>
      </c>
    </row>
    <row r="17" spans="1:28" ht="15" thickBot="1" x14ac:dyDescent="0.4">
      <c r="A17" s="25" t="s">
        <v>13</v>
      </c>
      <c r="B17" s="21"/>
      <c r="C17" s="8"/>
      <c r="D17" s="27" t="s">
        <v>29</v>
      </c>
      <c r="E17" s="22"/>
      <c r="F17" s="23"/>
      <c r="G17" s="8"/>
      <c r="H17" s="8"/>
      <c r="I17" s="17" t="b">
        <v>0</v>
      </c>
      <c r="J17" s="18" t="b">
        <v>0</v>
      </c>
      <c r="K17" s="7" t="str">
        <f t="shared" si="0"/>
        <v>vyplňte kategorii</v>
      </c>
      <c r="L17" s="109"/>
      <c r="M17" s="112"/>
      <c r="N17">
        <f t="shared" si="1"/>
        <v>0</v>
      </c>
      <c r="O17" t="e">
        <f t="shared" si="2"/>
        <v>#VALUE!</v>
      </c>
      <c r="P17">
        <f t="shared" si="3"/>
        <v>1</v>
      </c>
      <c r="Q17" t="str">
        <f t="shared" si="4"/>
        <v>chyba</v>
      </c>
      <c r="R17" t="str">
        <f t="shared" si="5"/>
        <v>chyba</v>
      </c>
      <c r="S17">
        <f t="shared" si="6"/>
        <v>0</v>
      </c>
      <c r="T17">
        <f t="shared" si="7"/>
        <v>0</v>
      </c>
      <c r="U17" t="e">
        <f t="shared" si="8"/>
        <v>#VALUE!</v>
      </c>
      <c r="V17">
        <f t="shared" si="9"/>
        <v>0</v>
      </c>
      <c r="W17">
        <f t="shared" si="10"/>
        <v>0</v>
      </c>
      <c r="X17" t="e">
        <f t="shared" si="15"/>
        <v>#VALUE!</v>
      </c>
      <c r="Y17">
        <f t="shared" si="11"/>
        <v>0</v>
      </c>
      <c r="Z17" t="e">
        <f t="shared" si="12"/>
        <v>#VALUE!</v>
      </c>
      <c r="AA17" t="e">
        <f t="shared" si="13"/>
        <v>#VALUE!</v>
      </c>
      <c r="AB17" t="e">
        <f t="shared" si="14"/>
        <v>#VALUE!</v>
      </c>
    </row>
    <row r="18" spans="1:28" ht="15" thickBot="1" x14ac:dyDescent="0.4">
      <c r="A18" s="25" t="s">
        <v>14</v>
      </c>
      <c r="B18" s="21"/>
      <c r="C18" s="8"/>
      <c r="D18" s="27" t="s">
        <v>29</v>
      </c>
      <c r="E18" s="22"/>
      <c r="F18" s="23"/>
      <c r="G18" s="8"/>
      <c r="H18" s="8"/>
      <c r="I18" s="19" t="b">
        <v>0</v>
      </c>
      <c r="J18" s="20" t="b">
        <v>0</v>
      </c>
      <c r="K18" s="7" t="str">
        <f t="shared" si="0"/>
        <v>vyplňte kategorii</v>
      </c>
      <c r="L18" s="109"/>
      <c r="M18" s="111"/>
      <c r="N18">
        <f t="shared" si="1"/>
        <v>0</v>
      </c>
      <c r="O18" t="e">
        <f t="shared" si="2"/>
        <v>#VALUE!</v>
      </c>
      <c r="P18">
        <f t="shared" si="3"/>
        <v>1</v>
      </c>
      <c r="Q18" t="str">
        <f t="shared" si="4"/>
        <v>chyba</v>
      </c>
      <c r="R18" t="str">
        <f t="shared" si="5"/>
        <v>chyba</v>
      </c>
      <c r="S18">
        <f t="shared" si="6"/>
        <v>0</v>
      </c>
      <c r="T18">
        <f t="shared" si="7"/>
        <v>0</v>
      </c>
      <c r="U18" t="e">
        <f t="shared" si="8"/>
        <v>#VALUE!</v>
      </c>
      <c r="V18">
        <f t="shared" si="9"/>
        <v>0</v>
      </c>
      <c r="W18">
        <f t="shared" si="10"/>
        <v>0</v>
      </c>
      <c r="X18" t="e">
        <f t="shared" si="15"/>
        <v>#VALUE!</v>
      </c>
      <c r="Y18">
        <f t="shared" si="11"/>
        <v>0</v>
      </c>
      <c r="Z18" t="e">
        <f t="shared" si="12"/>
        <v>#VALUE!</v>
      </c>
      <c r="AA18" t="e">
        <f t="shared" si="13"/>
        <v>#VALUE!</v>
      </c>
      <c r="AB18" t="e">
        <f t="shared" si="14"/>
        <v>#VALUE!</v>
      </c>
    </row>
    <row r="19" spans="1:28" ht="15" thickBot="1" x14ac:dyDescent="0.4">
      <c r="A19" s="25" t="s">
        <v>15</v>
      </c>
      <c r="B19" s="21"/>
      <c r="C19" s="8"/>
      <c r="D19" s="27" t="s">
        <v>29</v>
      </c>
      <c r="E19" s="22"/>
      <c r="F19" s="23"/>
      <c r="G19" s="8"/>
      <c r="H19" s="8"/>
      <c r="I19" s="17" t="b">
        <v>0</v>
      </c>
      <c r="J19" s="18" t="b">
        <v>0</v>
      </c>
      <c r="K19" s="7" t="str">
        <f t="shared" si="0"/>
        <v>vyplňte kategorii</v>
      </c>
      <c r="L19" s="109"/>
      <c r="M19" s="112"/>
      <c r="N19">
        <f t="shared" si="1"/>
        <v>0</v>
      </c>
      <c r="O19" t="e">
        <f t="shared" si="2"/>
        <v>#VALUE!</v>
      </c>
      <c r="P19">
        <f t="shared" si="3"/>
        <v>1</v>
      </c>
      <c r="Q19" t="str">
        <f t="shared" si="4"/>
        <v>chyba</v>
      </c>
      <c r="R19" t="str">
        <f t="shared" si="5"/>
        <v>chyba</v>
      </c>
      <c r="S19">
        <f t="shared" si="6"/>
        <v>0</v>
      </c>
      <c r="T19">
        <f t="shared" si="7"/>
        <v>0</v>
      </c>
      <c r="U19" t="e">
        <f t="shared" si="8"/>
        <v>#VALUE!</v>
      </c>
      <c r="V19">
        <f t="shared" si="9"/>
        <v>0</v>
      </c>
      <c r="W19">
        <f t="shared" si="10"/>
        <v>0</v>
      </c>
      <c r="X19" t="e">
        <f t="shared" si="15"/>
        <v>#VALUE!</v>
      </c>
      <c r="Y19">
        <f t="shared" si="11"/>
        <v>0</v>
      </c>
      <c r="Z19" t="e">
        <f t="shared" si="12"/>
        <v>#VALUE!</v>
      </c>
      <c r="AA19" t="e">
        <f t="shared" si="13"/>
        <v>#VALUE!</v>
      </c>
      <c r="AB19" t="e">
        <f t="shared" si="14"/>
        <v>#VALUE!</v>
      </c>
    </row>
    <row r="20" spans="1:28" ht="15" thickBot="1" x14ac:dyDescent="0.4">
      <c r="A20" s="25" t="s">
        <v>16</v>
      </c>
      <c r="B20" s="21"/>
      <c r="C20" s="8"/>
      <c r="D20" s="27" t="s">
        <v>29</v>
      </c>
      <c r="E20" s="22"/>
      <c r="F20" s="23"/>
      <c r="G20" s="8"/>
      <c r="H20" s="8"/>
      <c r="I20" s="19" t="b">
        <v>0</v>
      </c>
      <c r="J20" s="20" t="b">
        <v>0</v>
      </c>
      <c r="K20" s="7" t="str">
        <f t="shared" si="0"/>
        <v>vyplňte kategorii</v>
      </c>
      <c r="L20" s="109"/>
      <c r="M20" s="111"/>
      <c r="N20">
        <f t="shared" si="1"/>
        <v>0</v>
      </c>
      <c r="O20" t="e">
        <f t="shared" si="2"/>
        <v>#VALUE!</v>
      </c>
      <c r="P20">
        <f t="shared" si="3"/>
        <v>1</v>
      </c>
      <c r="Q20" t="str">
        <f t="shared" si="4"/>
        <v>chyba</v>
      </c>
      <c r="R20" t="str">
        <f t="shared" si="5"/>
        <v>chyba</v>
      </c>
      <c r="S20">
        <f t="shared" si="6"/>
        <v>0</v>
      </c>
      <c r="T20">
        <f t="shared" si="7"/>
        <v>0</v>
      </c>
      <c r="U20" t="e">
        <f t="shared" si="8"/>
        <v>#VALUE!</v>
      </c>
      <c r="V20">
        <f t="shared" si="9"/>
        <v>0</v>
      </c>
      <c r="W20">
        <f t="shared" si="10"/>
        <v>0</v>
      </c>
      <c r="X20" t="e">
        <f t="shared" si="15"/>
        <v>#VALUE!</v>
      </c>
      <c r="Y20">
        <f t="shared" si="11"/>
        <v>0</v>
      </c>
      <c r="Z20" t="e">
        <f t="shared" si="12"/>
        <v>#VALUE!</v>
      </c>
      <c r="AA20" t="e">
        <f t="shared" si="13"/>
        <v>#VALUE!</v>
      </c>
      <c r="AB20" t="e">
        <f t="shared" si="14"/>
        <v>#VALUE!</v>
      </c>
    </row>
    <row r="21" spans="1:28" ht="15" thickBot="1" x14ac:dyDescent="0.4">
      <c r="A21" s="25" t="s">
        <v>17</v>
      </c>
      <c r="B21" s="21"/>
      <c r="C21" s="8"/>
      <c r="D21" s="27" t="s">
        <v>29</v>
      </c>
      <c r="E21" s="22"/>
      <c r="F21" s="23"/>
      <c r="G21" s="8"/>
      <c r="H21" s="8"/>
      <c r="I21" s="17" t="b">
        <v>0</v>
      </c>
      <c r="J21" s="18" t="b">
        <v>0</v>
      </c>
      <c r="K21" s="7" t="str">
        <f t="shared" si="0"/>
        <v>vyplňte kategorii</v>
      </c>
      <c r="L21" s="109"/>
      <c r="M21" s="112"/>
      <c r="N21">
        <f t="shared" si="1"/>
        <v>0</v>
      </c>
      <c r="O21" t="e">
        <f t="shared" si="2"/>
        <v>#VALUE!</v>
      </c>
      <c r="P21">
        <f t="shared" si="3"/>
        <v>1</v>
      </c>
      <c r="Q21" t="str">
        <f t="shared" si="4"/>
        <v>chyba</v>
      </c>
      <c r="R21" t="str">
        <f t="shared" si="5"/>
        <v>chyba</v>
      </c>
      <c r="S21">
        <f t="shared" si="6"/>
        <v>0</v>
      </c>
      <c r="T21">
        <f t="shared" si="7"/>
        <v>0</v>
      </c>
      <c r="U21" t="e">
        <f t="shared" si="8"/>
        <v>#VALUE!</v>
      </c>
      <c r="V21">
        <f t="shared" si="9"/>
        <v>0</v>
      </c>
      <c r="W21">
        <f t="shared" si="10"/>
        <v>0</v>
      </c>
      <c r="X21" t="e">
        <f t="shared" si="15"/>
        <v>#VALUE!</v>
      </c>
      <c r="Y21">
        <f t="shared" si="11"/>
        <v>0</v>
      </c>
      <c r="Z21" t="e">
        <f t="shared" si="12"/>
        <v>#VALUE!</v>
      </c>
      <c r="AA21" t="e">
        <f t="shared" si="13"/>
        <v>#VALUE!</v>
      </c>
      <c r="AB21" t="e">
        <f t="shared" si="14"/>
        <v>#VALUE!</v>
      </c>
    </row>
    <row r="22" spans="1:28" ht="15" thickBot="1" x14ac:dyDescent="0.4">
      <c r="A22" s="25" t="s">
        <v>18</v>
      </c>
      <c r="B22" s="21"/>
      <c r="C22" s="8"/>
      <c r="D22" s="27" t="s">
        <v>29</v>
      </c>
      <c r="E22" s="22"/>
      <c r="F22" s="23"/>
      <c r="G22" s="8"/>
      <c r="H22" s="8"/>
      <c r="I22" s="19" t="b">
        <v>0</v>
      </c>
      <c r="J22" s="20" t="b">
        <v>0</v>
      </c>
      <c r="K22" s="7" t="str">
        <f t="shared" si="0"/>
        <v>vyplňte kategorii</v>
      </c>
      <c r="L22" s="109"/>
      <c r="M22" s="111"/>
      <c r="N22">
        <f t="shared" si="1"/>
        <v>0</v>
      </c>
      <c r="O22" t="e">
        <f t="shared" si="2"/>
        <v>#VALUE!</v>
      </c>
      <c r="P22">
        <f t="shared" si="3"/>
        <v>1</v>
      </c>
      <c r="Q22" t="str">
        <f t="shared" si="4"/>
        <v>chyba</v>
      </c>
      <c r="R22" t="str">
        <f t="shared" si="5"/>
        <v>chyba</v>
      </c>
      <c r="S22">
        <f t="shared" si="6"/>
        <v>0</v>
      </c>
      <c r="T22">
        <f t="shared" si="7"/>
        <v>0</v>
      </c>
      <c r="U22" t="e">
        <f t="shared" si="8"/>
        <v>#VALUE!</v>
      </c>
      <c r="V22">
        <f t="shared" si="9"/>
        <v>0</v>
      </c>
      <c r="W22">
        <f t="shared" si="10"/>
        <v>0</v>
      </c>
      <c r="X22" t="e">
        <f t="shared" si="15"/>
        <v>#VALUE!</v>
      </c>
      <c r="Y22">
        <f t="shared" si="11"/>
        <v>0</v>
      </c>
      <c r="Z22" t="e">
        <f t="shared" si="12"/>
        <v>#VALUE!</v>
      </c>
      <c r="AA22" t="e">
        <f t="shared" si="13"/>
        <v>#VALUE!</v>
      </c>
      <c r="AB22" t="e">
        <f t="shared" si="14"/>
        <v>#VALUE!</v>
      </c>
    </row>
    <row r="23" spans="1:28" ht="15" thickBot="1" x14ac:dyDescent="0.4">
      <c r="A23" s="25" t="s">
        <v>19</v>
      </c>
      <c r="B23" s="21"/>
      <c r="C23" s="8"/>
      <c r="D23" s="27" t="s">
        <v>29</v>
      </c>
      <c r="E23" s="22"/>
      <c r="F23" s="23"/>
      <c r="G23" s="8"/>
      <c r="H23" s="8"/>
      <c r="I23" s="17" t="b">
        <v>0</v>
      </c>
      <c r="J23" s="18" t="b">
        <v>0</v>
      </c>
      <c r="K23" s="7" t="str">
        <f t="shared" si="0"/>
        <v>vyplňte kategorii</v>
      </c>
      <c r="L23" s="109"/>
      <c r="M23" s="112"/>
      <c r="N23">
        <f t="shared" si="1"/>
        <v>0</v>
      </c>
      <c r="O23" t="e">
        <f t="shared" si="2"/>
        <v>#VALUE!</v>
      </c>
      <c r="P23">
        <f t="shared" si="3"/>
        <v>1</v>
      </c>
      <c r="Q23" t="str">
        <f t="shared" si="4"/>
        <v>chyba</v>
      </c>
      <c r="R23" t="str">
        <f t="shared" si="5"/>
        <v>chyba</v>
      </c>
      <c r="S23">
        <f t="shared" si="6"/>
        <v>0</v>
      </c>
      <c r="T23">
        <f t="shared" si="7"/>
        <v>0</v>
      </c>
      <c r="U23" t="e">
        <f t="shared" si="8"/>
        <v>#VALUE!</v>
      </c>
      <c r="V23">
        <f t="shared" si="9"/>
        <v>0</v>
      </c>
      <c r="W23">
        <f t="shared" si="10"/>
        <v>0</v>
      </c>
      <c r="X23" t="e">
        <f t="shared" si="15"/>
        <v>#VALUE!</v>
      </c>
      <c r="Y23">
        <f t="shared" si="11"/>
        <v>0</v>
      </c>
      <c r="Z23" t="e">
        <f t="shared" si="12"/>
        <v>#VALUE!</v>
      </c>
      <c r="AA23" t="e">
        <f t="shared" si="13"/>
        <v>#VALUE!</v>
      </c>
      <c r="AB23" t="e">
        <f t="shared" si="14"/>
        <v>#VALUE!</v>
      </c>
    </row>
    <row r="24" spans="1:28" ht="15" thickBot="1" x14ac:dyDescent="0.4">
      <c r="A24" s="25" t="s">
        <v>20</v>
      </c>
      <c r="B24" s="21"/>
      <c r="C24" s="8"/>
      <c r="D24" s="27" t="s">
        <v>29</v>
      </c>
      <c r="E24" s="22"/>
      <c r="F24" s="23"/>
      <c r="G24" s="8"/>
      <c r="H24" s="8"/>
      <c r="I24" s="19" t="b">
        <v>0</v>
      </c>
      <c r="J24" s="20" t="b">
        <v>0</v>
      </c>
      <c r="K24" s="7" t="str">
        <f t="shared" si="0"/>
        <v>vyplňte kategorii</v>
      </c>
      <c r="L24" s="109"/>
      <c r="M24" s="111"/>
      <c r="N24">
        <f t="shared" si="1"/>
        <v>0</v>
      </c>
      <c r="O24" t="e">
        <f t="shared" si="2"/>
        <v>#VALUE!</v>
      </c>
      <c r="P24">
        <f t="shared" si="3"/>
        <v>1</v>
      </c>
      <c r="Q24" t="str">
        <f t="shared" si="4"/>
        <v>chyba</v>
      </c>
      <c r="R24" t="str">
        <f t="shared" si="5"/>
        <v>chyba</v>
      </c>
      <c r="S24">
        <f t="shared" si="6"/>
        <v>0</v>
      </c>
      <c r="T24">
        <f t="shared" si="7"/>
        <v>0</v>
      </c>
      <c r="U24" t="e">
        <f t="shared" si="8"/>
        <v>#VALUE!</v>
      </c>
      <c r="V24">
        <f t="shared" si="9"/>
        <v>0</v>
      </c>
      <c r="W24">
        <f t="shared" si="10"/>
        <v>0</v>
      </c>
      <c r="X24" t="e">
        <f t="shared" si="15"/>
        <v>#VALUE!</v>
      </c>
      <c r="Y24">
        <f t="shared" si="11"/>
        <v>0</v>
      </c>
      <c r="Z24" t="e">
        <f t="shared" si="12"/>
        <v>#VALUE!</v>
      </c>
      <c r="AA24" t="e">
        <f t="shared" si="13"/>
        <v>#VALUE!</v>
      </c>
      <c r="AB24" t="e">
        <f t="shared" si="14"/>
        <v>#VALUE!</v>
      </c>
    </row>
    <row r="25" spans="1:28" ht="15" thickBot="1" x14ac:dyDescent="0.4">
      <c r="A25" s="25" t="s">
        <v>21</v>
      </c>
      <c r="B25" s="21"/>
      <c r="C25" s="8"/>
      <c r="D25" s="27" t="s">
        <v>29</v>
      </c>
      <c r="E25" s="22"/>
      <c r="F25" s="23"/>
      <c r="G25" s="8"/>
      <c r="H25" s="8"/>
      <c r="I25" s="17" t="b">
        <v>0</v>
      </c>
      <c r="J25" s="18" t="b">
        <v>0</v>
      </c>
      <c r="K25" s="7" t="str">
        <f t="shared" si="0"/>
        <v>vyplňte kategorii</v>
      </c>
      <c r="L25" s="109"/>
      <c r="M25" s="112"/>
      <c r="N25">
        <f t="shared" si="1"/>
        <v>0</v>
      </c>
      <c r="O25" t="e">
        <f t="shared" si="2"/>
        <v>#VALUE!</v>
      </c>
      <c r="P25">
        <f t="shared" si="3"/>
        <v>1</v>
      </c>
      <c r="Q25" t="str">
        <f t="shared" si="4"/>
        <v>chyba</v>
      </c>
      <c r="R25" t="str">
        <f t="shared" si="5"/>
        <v>chyba</v>
      </c>
      <c r="S25">
        <f t="shared" si="6"/>
        <v>0</v>
      </c>
      <c r="T25">
        <f t="shared" si="7"/>
        <v>0</v>
      </c>
      <c r="U25" t="e">
        <f t="shared" si="8"/>
        <v>#VALUE!</v>
      </c>
      <c r="V25">
        <f t="shared" si="9"/>
        <v>0</v>
      </c>
      <c r="W25">
        <f t="shared" si="10"/>
        <v>0</v>
      </c>
      <c r="X25" t="e">
        <f t="shared" si="15"/>
        <v>#VALUE!</v>
      </c>
      <c r="Y25">
        <f t="shared" si="11"/>
        <v>0</v>
      </c>
      <c r="Z25" t="e">
        <f t="shared" si="12"/>
        <v>#VALUE!</v>
      </c>
      <c r="AA25" t="e">
        <f t="shared" si="13"/>
        <v>#VALUE!</v>
      </c>
      <c r="AB25" t="e">
        <f t="shared" si="14"/>
        <v>#VALUE!</v>
      </c>
    </row>
    <row r="26" spans="1:28" ht="15" thickBot="1" x14ac:dyDescent="0.4">
      <c r="A26" s="25" t="s">
        <v>22</v>
      </c>
      <c r="B26" s="21"/>
      <c r="C26" s="8"/>
      <c r="D26" s="27" t="s">
        <v>29</v>
      </c>
      <c r="E26" s="22"/>
      <c r="F26" s="23"/>
      <c r="G26" s="8"/>
      <c r="H26" s="8"/>
      <c r="I26" s="19" t="b">
        <v>0</v>
      </c>
      <c r="J26" s="20" t="b">
        <v>0</v>
      </c>
      <c r="K26" s="7" t="str">
        <f t="shared" si="0"/>
        <v>vyplňte kategorii</v>
      </c>
      <c r="L26" s="109"/>
      <c r="M26" s="111"/>
      <c r="N26">
        <f t="shared" si="1"/>
        <v>0</v>
      </c>
      <c r="O26" t="e">
        <f t="shared" si="2"/>
        <v>#VALUE!</v>
      </c>
      <c r="P26">
        <f t="shared" si="3"/>
        <v>1</v>
      </c>
      <c r="Q26" t="str">
        <f t="shared" si="4"/>
        <v>chyba</v>
      </c>
      <c r="R26" t="str">
        <f t="shared" si="5"/>
        <v>chyba</v>
      </c>
      <c r="S26">
        <f t="shared" si="6"/>
        <v>0</v>
      </c>
      <c r="T26">
        <f t="shared" si="7"/>
        <v>0</v>
      </c>
      <c r="U26" t="e">
        <f t="shared" si="8"/>
        <v>#VALUE!</v>
      </c>
      <c r="V26">
        <f t="shared" si="9"/>
        <v>0</v>
      </c>
      <c r="W26">
        <f t="shared" si="10"/>
        <v>0</v>
      </c>
      <c r="X26" t="e">
        <f t="shared" si="15"/>
        <v>#VALUE!</v>
      </c>
      <c r="Y26">
        <f t="shared" si="11"/>
        <v>0</v>
      </c>
      <c r="Z26" t="e">
        <f t="shared" si="12"/>
        <v>#VALUE!</v>
      </c>
      <c r="AA26" t="e">
        <f t="shared" si="13"/>
        <v>#VALUE!</v>
      </c>
      <c r="AB26" t="e">
        <f t="shared" si="14"/>
        <v>#VALUE!</v>
      </c>
    </row>
    <row r="27" spans="1:28" ht="15" thickBot="1" x14ac:dyDescent="0.4">
      <c r="A27" s="25" t="s">
        <v>23</v>
      </c>
      <c r="B27" s="21"/>
      <c r="C27" s="8"/>
      <c r="D27" s="27" t="s">
        <v>29</v>
      </c>
      <c r="E27" s="22"/>
      <c r="F27" s="23"/>
      <c r="G27" s="8"/>
      <c r="H27" s="8"/>
      <c r="I27" s="17" t="b">
        <v>0</v>
      </c>
      <c r="J27" s="18" t="b">
        <v>0</v>
      </c>
      <c r="K27" s="7" t="str">
        <f t="shared" si="0"/>
        <v>vyplňte kategorii</v>
      </c>
      <c r="L27" s="109"/>
      <c r="M27" s="112"/>
      <c r="N27">
        <f t="shared" si="1"/>
        <v>0</v>
      </c>
      <c r="O27" t="e">
        <f t="shared" si="2"/>
        <v>#VALUE!</v>
      </c>
      <c r="P27">
        <f t="shared" si="3"/>
        <v>1</v>
      </c>
      <c r="Q27" t="str">
        <f t="shared" si="4"/>
        <v>chyba</v>
      </c>
      <c r="R27" t="str">
        <f t="shared" si="5"/>
        <v>chyba</v>
      </c>
      <c r="S27">
        <f t="shared" si="6"/>
        <v>0</v>
      </c>
      <c r="T27">
        <f t="shared" si="7"/>
        <v>0</v>
      </c>
      <c r="U27" t="e">
        <f t="shared" si="8"/>
        <v>#VALUE!</v>
      </c>
      <c r="V27">
        <f t="shared" si="9"/>
        <v>0</v>
      </c>
      <c r="W27">
        <f t="shared" si="10"/>
        <v>0</v>
      </c>
      <c r="X27" t="e">
        <f t="shared" si="15"/>
        <v>#VALUE!</v>
      </c>
      <c r="Y27">
        <f t="shared" si="11"/>
        <v>0</v>
      </c>
      <c r="Z27" t="e">
        <f t="shared" si="12"/>
        <v>#VALUE!</v>
      </c>
      <c r="AA27" t="e">
        <f t="shared" si="13"/>
        <v>#VALUE!</v>
      </c>
      <c r="AB27" t="e">
        <f t="shared" si="14"/>
        <v>#VALUE!</v>
      </c>
    </row>
    <row r="28" spans="1:28" ht="15" thickBot="1" x14ac:dyDescent="0.4">
      <c r="A28" s="26" t="s">
        <v>30</v>
      </c>
      <c r="B28" s="38"/>
      <c r="C28" s="39"/>
      <c r="D28" s="40" t="s">
        <v>29</v>
      </c>
      <c r="E28" s="41"/>
      <c r="F28" s="42"/>
      <c r="G28" s="39"/>
      <c r="H28" s="39"/>
      <c r="I28" s="43" t="b">
        <v>0</v>
      </c>
      <c r="J28" s="44" t="b">
        <v>0</v>
      </c>
      <c r="K28" s="7" t="str">
        <f t="shared" si="0"/>
        <v>vyplňte kategorii</v>
      </c>
      <c r="L28" s="110"/>
      <c r="M28" s="113"/>
      <c r="N28">
        <f t="shared" si="1"/>
        <v>0</v>
      </c>
      <c r="O28" t="e">
        <f t="shared" si="2"/>
        <v>#VALUE!</v>
      </c>
      <c r="P28">
        <f t="shared" si="3"/>
        <v>1</v>
      </c>
      <c r="Q28" t="str">
        <f t="shared" si="4"/>
        <v>chyba</v>
      </c>
      <c r="R28" t="str">
        <f t="shared" si="5"/>
        <v>chyba</v>
      </c>
      <c r="S28">
        <f t="shared" si="6"/>
        <v>0</v>
      </c>
      <c r="T28">
        <f t="shared" si="7"/>
        <v>0</v>
      </c>
      <c r="U28" t="e">
        <f t="shared" si="8"/>
        <v>#VALUE!</v>
      </c>
      <c r="V28">
        <f t="shared" si="9"/>
        <v>0</v>
      </c>
      <c r="W28">
        <f t="shared" si="10"/>
        <v>0</v>
      </c>
      <c r="X28" t="e">
        <f t="shared" si="15"/>
        <v>#VALUE!</v>
      </c>
      <c r="Y28">
        <f t="shared" si="11"/>
        <v>0</v>
      </c>
      <c r="Z28" t="e">
        <f t="shared" si="12"/>
        <v>#VALUE!</v>
      </c>
      <c r="AA28" t="e">
        <f t="shared" si="13"/>
        <v>#VALUE!</v>
      </c>
      <c r="AB28" t="e">
        <f t="shared" si="14"/>
        <v>#VALUE!</v>
      </c>
    </row>
    <row r="29" spans="1:28" ht="15" thickBot="1" x14ac:dyDescent="0.4">
      <c r="A29" s="94" t="s">
        <v>48</v>
      </c>
      <c r="B29" s="95"/>
      <c r="C29" s="95"/>
      <c r="D29" s="95"/>
      <c r="E29" s="95"/>
      <c r="F29" s="95"/>
      <c r="G29" s="95"/>
      <c r="H29" s="95"/>
      <c r="I29" s="95"/>
      <c r="J29" s="95"/>
      <c r="K29" s="90" cm="1">
        <f t="array" ref="K29">SUM(IFERROR(K4:K28,0))</f>
        <v>0</v>
      </c>
      <c r="L29" s="91"/>
    </row>
    <row r="30" spans="1:28" ht="15" thickBot="1" x14ac:dyDescent="0.4"/>
    <row r="31" spans="1:28" ht="14.5" customHeight="1" x14ac:dyDescent="0.35">
      <c r="B31" s="48" t="s">
        <v>34</v>
      </c>
      <c r="C31" s="49"/>
      <c r="D31" s="48" t="s">
        <v>35</v>
      </c>
      <c r="E31" s="96"/>
      <c r="F31" s="77" t="s">
        <v>36</v>
      </c>
      <c r="G31" s="78"/>
      <c r="H31" s="60" t="s">
        <v>37</v>
      </c>
      <c r="I31" s="61"/>
      <c r="J31" s="61"/>
      <c r="K31" s="62"/>
      <c r="L31" s="4"/>
      <c r="M31" s="4"/>
      <c r="N31" s="4"/>
      <c r="O31" s="4"/>
      <c r="P31" s="4"/>
      <c r="Q31" s="4"/>
      <c r="R31" s="4"/>
    </row>
    <row r="32" spans="1:28" ht="14.5" customHeight="1" thickBot="1" x14ac:dyDescent="0.4">
      <c r="B32" s="50"/>
      <c r="C32" s="51"/>
      <c r="D32" s="50"/>
      <c r="E32" s="97"/>
      <c r="F32" s="79"/>
      <c r="G32" s="80"/>
      <c r="H32" s="63"/>
      <c r="I32" s="64"/>
      <c r="J32" s="64"/>
      <c r="K32" s="65"/>
      <c r="L32" s="4"/>
      <c r="M32" s="4"/>
      <c r="N32" s="4"/>
      <c r="O32" s="4"/>
      <c r="P32" s="4"/>
      <c r="Q32" s="4"/>
      <c r="R32" s="4"/>
    </row>
    <row r="33" spans="2:18" ht="14.5" customHeight="1" thickTop="1" x14ac:dyDescent="0.35">
      <c r="B33" s="54"/>
      <c r="C33" s="55"/>
      <c r="D33" s="54"/>
      <c r="E33" s="55"/>
      <c r="F33" s="52"/>
      <c r="G33" s="53"/>
      <c r="H33" s="66" t="s">
        <v>66</v>
      </c>
      <c r="I33" s="67"/>
      <c r="J33" s="67"/>
      <c r="K33" s="68"/>
      <c r="L33" s="4"/>
      <c r="M33" s="5"/>
      <c r="N33" s="5"/>
      <c r="O33" s="5"/>
      <c r="P33" s="5"/>
      <c r="Q33" s="5"/>
      <c r="R33" s="5"/>
    </row>
    <row r="34" spans="2:18" ht="14.5" customHeight="1" x14ac:dyDescent="0.35">
      <c r="B34" s="92"/>
      <c r="C34" s="93"/>
      <c r="D34" s="92"/>
      <c r="E34" s="93"/>
      <c r="F34" s="54"/>
      <c r="G34" s="55"/>
      <c r="H34" s="66"/>
      <c r="I34" s="67"/>
      <c r="J34" s="67"/>
      <c r="K34" s="68"/>
      <c r="L34" s="4"/>
      <c r="M34" s="5"/>
      <c r="N34" s="5"/>
      <c r="O34" s="5"/>
      <c r="P34" s="5"/>
      <c r="Q34" s="5"/>
      <c r="R34" s="5"/>
    </row>
    <row r="35" spans="2:18" ht="14.5" customHeight="1" x14ac:dyDescent="0.35">
      <c r="B35" s="58"/>
      <c r="C35" s="59"/>
      <c r="D35" s="58"/>
      <c r="E35" s="59"/>
      <c r="F35" s="54"/>
      <c r="G35" s="55"/>
      <c r="H35" s="66"/>
      <c r="I35" s="67"/>
      <c r="J35" s="67"/>
      <c r="K35" s="68"/>
      <c r="L35" s="4"/>
      <c r="M35" s="5"/>
      <c r="N35" s="5"/>
      <c r="O35" s="5"/>
      <c r="P35" s="5"/>
      <c r="Q35" s="5"/>
      <c r="R35" s="5"/>
    </row>
    <row r="36" spans="2:18" ht="14.5" customHeight="1" x14ac:dyDescent="0.35">
      <c r="B36" s="58"/>
      <c r="C36" s="59"/>
      <c r="D36" s="58"/>
      <c r="E36" s="59"/>
      <c r="F36" s="54"/>
      <c r="G36" s="55"/>
      <c r="H36" s="66"/>
      <c r="I36" s="67"/>
      <c r="J36" s="67"/>
      <c r="K36" s="68"/>
      <c r="L36" s="4"/>
      <c r="M36" s="5"/>
      <c r="N36" s="5"/>
      <c r="O36" s="5"/>
      <c r="P36" s="5"/>
      <c r="Q36" s="5"/>
      <c r="R36" s="5"/>
    </row>
    <row r="37" spans="2:18" ht="14.5" customHeight="1" thickBot="1" x14ac:dyDescent="0.4">
      <c r="B37" s="58"/>
      <c r="C37" s="59"/>
      <c r="D37" s="58"/>
      <c r="E37" s="59"/>
      <c r="F37" s="54"/>
      <c r="G37" s="55"/>
      <c r="H37" s="69"/>
      <c r="I37" s="70"/>
      <c r="J37" s="70"/>
      <c r="K37" s="71"/>
      <c r="L37" s="4"/>
      <c r="M37" s="5"/>
      <c r="N37" s="5"/>
      <c r="O37" s="5"/>
      <c r="P37" s="5"/>
      <c r="Q37" s="5"/>
      <c r="R37" s="5"/>
    </row>
    <row r="38" spans="2:18" ht="14.5" customHeight="1" x14ac:dyDescent="0.35">
      <c r="B38" s="58"/>
      <c r="C38" s="59"/>
      <c r="D38" s="58"/>
      <c r="E38" s="59"/>
      <c r="F38" s="54"/>
      <c r="G38" s="55"/>
      <c r="H38" s="74" t="s">
        <v>64</v>
      </c>
      <c r="I38" s="75"/>
      <c r="J38" s="75"/>
      <c r="K38" s="76"/>
      <c r="L38" s="4"/>
      <c r="M38" s="5"/>
      <c r="N38" s="5"/>
      <c r="O38" s="5"/>
      <c r="P38" s="5"/>
      <c r="Q38" s="5"/>
      <c r="R38" s="5"/>
    </row>
    <row r="39" spans="2:18" ht="14.5" customHeight="1" x14ac:dyDescent="0.35">
      <c r="B39" s="58"/>
      <c r="C39" s="59"/>
      <c r="D39" s="58"/>
      <c r="E39" s="59"/>
      <c r="F39" s="54"/>
      <c r="G39" s="55"/>
      <c r="H39" s="66"/>
      <c r="I39" s="67"/>
      <c r="J39" s="67"/>
      <c r="K39" s="68"/>
      <c r="L39" s="4"/>
      <c r="M39" s="5"/>
      <c r="N39" s="5"/>
      <c r="O39" s="5"/>
      <c r="P39" s="5"/>
      <c r="Q39" s="5"/>
      <c r="R39" s="5"/>
    </row>
    <row r="40" spans="2:18" ht="14.5" customHeight="1" x14ac:dyDescent="0.35">
      <c r="B40" s="58"/>
      <c r="C40" s="59"/>
      <c r="D40" s="58"/>
      <c r="E40" s="59"/>
      <c r="F40" s="54"/>
      <c r="G40" s="55"/>
      <c r="H40" s="66"/>
      <c r="I40" s="67"/>
      <c r="J40" s="67"/>
      <c r="K40" s="68"/>
      <c r="L40" s="4"/>
      <c r="M40" s="5"/>
      <c r="N40" s="5"/>
      <c r="O40" s="5"/>
      <c r="P40" s="5"/>
      <c r="Q40" s="5"/>
      <c r="R40" s="5"/>
    </row>
    <row r="41" spans="2:18" ht="14.5" customHeight="1" x14ac:dyDescent="0.35">
      <c r="B41" s="58"/>
      <c r="C41" s="59"/>
      <c r="D41" s="58"/>
      <c r="E41" s="59"/>
      <c r="F41" s="54"/>
      <c r="G41" s="55"/>
      <c r="H41" s="66"/>
      <c r="I41" s="67"/>
      <c r="J41" s="67"/>
      <c r="K41" s="68"/>
      <c r="L41" s="4"/>
      <c r="M41" s="5"/>
      <c r="N41" s="5"/>
      <c r="O41" s="5"/>
      <c r="P41" s="5"/>
      <c r="Q41" s="5"/>
      <c r="R41" s="5"/>
    </row>
    <row r="42" spans="2:18" ht="14.5" customHeight="1" thickBot="1" x14ac:dyDescent="0.4">
      <c r="B42" s="58"/>
      <c r="C42" s="59"/>
      <c r="D42" s="58"/>
      <c r="E42" s="59"/>
      <c r="F42" s="54"/>
      <c r="G42" s="55"/>
      <c r="H42" s="69"/>
      <c r="I42" s="70"/>
      <c r="J42" s="70"/>
      <c r="K42" s="71"/>
      <c r="L42" s="4"/>
      <c r="M42" s="5"/>
      <c r="N42" s="5"/>
      <c r="O42" s="5"/>
      <c r="P42" s="5"/>
      <c r="Q42" s="5"/>
      <c r="R42" s="5"/>
    </row>
    <row r="43" spans="2:18" ht="14.5" customHeight="1" x14ac:dyDescent="0.35">
      <c r="B43" s="58"/>
      <c r="C43" s="59"/>
      <c r="D43" s="58"/>
      <c r="E43" s="59"/>
      <c r="F43" s="54"/>
      <c r="G43" s="55"/>
      <c r="H43" s="98" t="s">
        <v>63</v>
      </c>
      <c r="I43" s="99"/>
      <c r="J43" s="99"/>
      <c r="K43" s="100"/>
      <c r="L43" s="4"/>
    </row>
    <row r="44" spans="2:18" ht="14.5" customHeight="1" x14ac:dyDescent="0.35">
      <c r="B44" s="58"/>
      <c r="C44" s="59"/>
      <c r="D44" s="58"/>
      <c r="E44" s="59"/>
      <c r="F44" s="54"/>
      <c r="G44" s="55"/>
      <c r="H44" s="101"/>
      <c r="I44" s="102"/>
      <c r="J44" s="102"/>
      <c r="K44" s="103"/>
      <c r="L44" s="4"/>
    </row>
    <row r="45" spans="2:18" ht="14.5" customHeight="1" x14ac:dyDescent="0.35">
      <c r="B45" s="58"/>
      <c r="C45" s="59"/>
      <c r="D45" s="58"/>
      <c r="E45" s="59"/>
      <c r="F45" s="54"/>
      <c r="G45" s="55"/>
      <c r="H45" s="101"/>
      <c r="I45" s="102"/>
      <c r="J45" s="102"/>
      <c r="K45" s="103"/>
      <c r="L45" s="4"/>
    </row>
    <row r="46" spans="2:18" ht="14.5" customHeight="1" x14ac:dyDescent="0.35">
      <c r="B46" s="58"/>
      <c r="C46" s="59"/>
      <c r="D46" s="58"/>
      <c r="E46" s="59"/>
      <c r="F46" s="54"/>
      <c r="G46" s="55"/>
      <c r="H46" s="101"/>
      <c r="I46" s="102"/>
      <c r="J46" s="102"/>
      <c r="K46" s="103"/>
      <c r="L46" s="4"/>
    </row>
    <row r="47" spans="2:18" ht="14.5" customHeight="1" x14ac:dyDescent="0.35">
      <c r="B47" s="58"/>
      <c r="C47" s="59"/>
      <c r="D47" s="58"/>
      <c r="E47" s="59"/>
      <c r="F47" s="54"/>
      <c r="G47" s="55"/>
      <c r="H47" s="101"/>
      <c r="I47" s="102"/>
      <c r="J47" s="102"/>
      <c r="K47" s="103"/>
      <c r="L47" s="4"/>
    </row>
    <row r="48" spans="2:18" ht="15" customHeight="1" thickBot="1" x14ac:dyDescent="0.4">
      <c r="B48" s="72"/>
      <c r="C48" s="73"/>
      <c r="D48" s="72"/>
      <c r="E48" s="73"/>
      <c r="F48" s="56"/>
      <c r="G48" s="57"/>
      <c r="H48" s="104"/>
      <c r="I48" s="105"/>
      <c r="J48" s="105"/>
      <c r="K48" s="106"/>
      <c r="L48" s="4"/>
    </row>
    <row r="49" spans="8:11" x14ac:dyDescent="0.35">
      <c r="H49" s="81" t="s">
        <v>65</v>
      </c>
      <c r="I49" s="82"/>
      <c r="J49" s="82"/>
      <c r="K49" s="83"/>
    </row>
    <row r="50" spans="8:11" x14ac:dyDescent="0.35">
      <c r="H50" s="84"/>
      <c r="I50" s="85"/>
      <c r="J50" s="85"/>
      <c r="K50" s="86"/>
    </row>
    <row r="51" spans="8:11" x14ac:dyDescent="0.35">
      <c r="H51" s="84"/>
      <c r="I51" s="85"/>
      <c r="J51" s="85"/>
      <c r="K51" s="86"/>
    </row>
    <row r="52" spans="8:11" x14ac:dyDescent="0.35">
      <c r="H52" s="84"/>
      <c r="I52" s="85"/>
      <c r="J52" s="85"/>
      <c r="K52" s="86"/>
    </row>
    <row r="53" spans="8:11" ht="15" thickBot="1" x14ac:dyDescent="0.4">
      <c r="H53" s="87"/>
      <c r="I53" s="88"/>
      <c r="J53" s="88"/>
      <c r="K53" s="89"/>
    </row>
  </sheetData>
  <mergeCells count="29">
    <mergeCell ref="M1:M2"/>
    <mergeCell ref="H49:K53"/>
    <mergeCell ref="K29:L29"/>
    <mergeCell ref="B33:C34"/>
    <mergeCell ref="B35:C36"/>
    <mergeCell ref="B37:C38"/>
    <mergeCell ref="B39:C40"/>
    <mergeCell ref="A29:J29"/>
    <mergeCell ref="D31:E32"/>
    <mergeCell ref="D33:E34"/>
    <mergeCell ref="D35:E36"/>
    <mergeCell ref="D37:E38"/>
    <mergeCell ref="D39:E40"/>
    <mergeCell ref="H43:K48"/>
    <mergeCell ref="A1:L1"/>
    <mergeCell ref="B31:C32"/>
    <mergeCell ref="F33:G48"/>
    <mergeCell ref="B41:C42"/>
    <mergeCell ref="H31:K32"/>
    <mergeCell ref="H33:K37"/>
    <mergeCell ref="B47:C48"/>
    <mergeCell ref="D47:E48"/>
    <mergeCell ref="B43:C44"/>
    <mergeCell ref="D43:E44"/>
    <mergeCell ref="B45:C46"/>
    <mergeCell ref="D45:E46"/>
    <mergeCell ref="H38:K42"/>
    <mergeCell ref="D41:E42"/>
    <mergeCell ref="F31:G32"/>
  </mergeCells>
  <phoneticPr fontId="3" type="noConversion"/>
  <conditionalFormatting sqref="H4:H28">
    <cfRule type="expression" dxfId="1" priority="1">
      <formula>IF(AND(G4="typ B",H4="dvoulůžkový s volným lůžkem (typ A)"),1,0)</formula>
    </cfRule>
    <cfRule type="expression" dxfId="0" priority="2">
      <formula>IF(AND(G4="typ A",OR(H4="jednolůžkový (typ B)",H4="dvoulůžkový (typ B)")),1,0)</formula>
    </cfRule>
  </conditionalFormatting>
  <dataValidations count="4">
    <dataValidation type="list" allowBlank="1" showInputMessage="1" showErrorMessage="1" sqref="C4:C28" xr:uid="{EDBFD536-2AFE-4FE1-A3D1-2F52A0E94C3C}">
      <formula1>"D8,H8,OPEN,doprovod"</formula1>
    </dataValidation>
    <dataValidation type="list" allowBlank="1" showInputMessage="1" showErrorMessage="1" errorTitle="CHYBA" error="Vyberte z kategorií:_x000a_typ A_x000a_typ B" promptTitle="Vyberte typ A/typ B" sqref="G4:G28" xr:uid="{5430FDCB-1386-4A64-89D4-7B9F2EA90BEB}">
      <formula1>"typ A,typ B"</formula1>
    </dataValidation>
    <dataValidation type="list" allowBlank="1" showInputMessage="1" showErrorMessage="1" sqref="H4:H28" xr:uid="{F027EDED-172C-49A0-9201-077D4845ACA2}">
      <formula1>"jednolůžkový (typ B),dvoulůžkový (typ B),dvoulůžkový s volným lůžkem (typ A),třílůžkový, čtyřlůžkový, pětilůžkový"</formula1>
    </dataValidation>
    <dataValidation type="list" allowBlank="1" showInputMessage="1" showErrorMessage="1" sqref="M4:M28" xr:uid="{3193B077-0295-4F7D-BCE3-5AAC22623B75}">
      <formula1>"Ano,Ne"</formula1>
    </dataValidation>
  </dataValidation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1" r:id="rId4" name="Check Box 7">
              <controlPr defaultSize="0" autoFill="0" autoLine="0" autoPict="0">
                <anchor moveWithCells="1">
                  <from>
                    <xdr:col>9</xdr:col>
                    <xdr:colOff>95250</xdr:colOff>
                    <xdr:row>2</xdr:row>
                    <xdr:rowOff>171450</xdr:rowOff>
                  </from>
                  <to>
                    <xdr:col>9</xdr:col>
                    <xdr:colOff>311150</xdr:colOff>
                    <xdr:row>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5" name="Check Box 8">
              <controlPr defaultSize="0" autoFill="0" autoLine="0" autoPict="0">
                <anchor moveWithCells="1">
                  <from>
                    <xdr:col>9</xdr:col>
                    <xdr:colOff>95250</xdr:colOff>
                    <xdr:row>4</xdr:row>
                    <xdr:rowOff>171450</xdr:rowOff>
                  </from>
                  <to>
                    <xdr:col>9</xdr:col>
                    <xdr:colOff>311150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6" name="Check Box 10">
              <controlPr defaultSize="0" autoFill="0" autoLine="0" autoPict="0">
                <anchor moveWithCells="1">
                  <from>
                    <xdr:col>9</xdr:col>
                    <xdr:colOff>95250</xdr:colOff>
                    <xdr:row>6</xdr:row>
                    <xdr:rowOff>171450</xdr:rowOff>
                  </from>
                  <to>
                    <xdr:col>9</xdr:col>
                    <xdr:colOff>311150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7" name="Check Box 11">
              <controlPr defaultSize="0" autoFill="0" autoLine="0" autoPict="0">
                <anchor moveWithCells="1">
                  <from>
                    <xdr:col>9</xdr:col>
                    <xdr:colOff>95250</xdr:colOff>
                    <xdr:row>3</xdr:row>
                    <xdr:rowOff>171450</xdr:rowOff>
                  </from>
                  <to>
                    <xdr:col>9</xdr:col>
                    <xdr:colOff>311150</xdr:colOff>
                    <xdr:row>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8" name="Check Box 12">
              <controlPr defaultSize="0" autoFill="0" autoLine="0" autoPict="0">
                <anchor moveWithCells="1">
                  <from>
                    <xdr:col>9</xdr:col>
                    <xdr:colOff>95250</xdr:colOff>
                    <xdr:row>5</xdr:row>
                    <xdr:rowOff>171450</xdr:rowOff>
                  </from>
                  <to>
                    <xdr:col>9</xdr:col>
                    <xdr:colOff>311150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9" name="Check Box 13">
              <controlPr defaultSize="0" autoFill="0" autoLine="0" autoPict="0">
                <anchor moveWithCells="1">
                  <from>
                    <xdr:col>9</xdr:col>
                    <xdr:colOff>95250</xdr:colOff>
                    <xdr:row>7</xdr:row>
                    <xdr:rowOff>171450</xdr:rowOff>
                  </from>
                  <to>
                    <xdr:col>9</xdr:col>
                    <xdr:colOff>311150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0" name="Check Box 14">
              <controlPr defaultSize="0" autoFill="0" autoLine="0" autoPict="0">
                <anchor moveWithCells="1">
                  <from>
                    <xdr:col>9</xdr:col>
                    <xdr:colOff>95250</xdr:colOff>
                    <xdr:row>8</xdr:row>
                    <xdr:rowOff>171450</xdr:rowOff>
                  </from>
                  <to>
                    <xdr:col>9</xdr:col>
                    <xdr:colOff>311150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1" name="Check Box 15">
              <controlPr defaultSize="0" autoFill="0" autoLine="0" autoPict="0">
                <anchor moveWithCells="1">
                  <from>
                    <xdr:col>9</xdr:col>
                    <xdr:colOff>95250</xdr:colOff>
                    <xdr:row>10</xdr:row>
                    <xdr:rowOff>165100</xdr:rowOff>
                  </from>
                  <to>
                    <xdr:col>9</xdr:col>
                    <xdr:colOff>311150</xdr:colOff>
                    <xdr:row>11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2" name="Check Box 16">
              <controlPr defaultSize="0" autoFill="0" autoLine="0" autoPict="0">
                <anchor moveWithCells="1">
                  <from>
                    <xdr:col>9</xdr:col>
                    <xdr:colOff>95250</xdr:colOff>
                    <xdr:row>12</xdr:row>
                    <xdr:rowOff>165100</xdr:rowOff>
                  </from>
                  <to>
                    <xdr:col>9</xdr:col>
                    <xdr:colOff>311150</xdr:colOff>
                    <xdr:row>13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3" name="Check Box 17">
              <controlPr defaultSize="0" autoFill="0" autoLine="0" autoPict="0">
                <anchor moveWithCells="1">
                  <from>
                    <xdr:col>9</xdr:col>
                    <xdr:colOff>95250</xdr:colOff>
                    <xdr:row>14</xdr:row>
                    <xdr:rowOff>165100</xdr:rowOff>
                  </from>
                  <to>
                    <xdr:col>9</xdr:col>
                    <xdr:colOff>311150</xdr:colOff>
                    <xdr:row>15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4" name="Check Box 18">
              <controlPr defaultSize="0" autoFill="0" autoLine="0" autoPict="0">
                <anchor moveWithCells="1">
                  <from>
                    <xdr:col>9</xdr:col>
                    <xdr:colOff>95250</xdr:colOff>
                    <xdr:row>16</xdr:row>
                    <xdr:rowOff>165100</xdr:rowOff>
                  </from>
                  <to>
                    <xdr:col>9</xdr:col>
                    <xdr:colOff>311150</xdr:colOff>
                    <xdr:row>17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5" name="Check Box 19">
              <controlPr defaultSize="0" autoFill="0" autoLine="0" autoPict="0">
                <anchor moveWithCells="1">
                  <from>
                    <xdr:col>9</xdr:col>
                    <xdr:colOff>95250</xdr:colOff>
                    <xdr:row>18</xdr:row>
                    <xdr:rowOff>165100</xdr:rowOff>
                  </from>
                  <to>
                    <xdr:col>9</xdr:col>
                    <xdr:colOff>311150</xdr:colOff>
                    <xdr:row>19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6" name="Check Box 20">
              <controlPr defaultSize="0" autoFill="0" autoLine="0" autoPict="0">
                <anchor moveWithCells="1">
                  <from>
                    <xdr:col>9</xdr:col>
                    <xdr:colOff>95250</xdr:colOff>
                    <xdr:row>20</xdr:row>
                    <xdr:rowOff>165100</xdr:rowOff>
                  </from>
                  <to>
                    <xdr:col>9</xdr:col>
                    <xdr:colOff>311150</xdr:colOff>
                    <xdr:row>21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7" name="Check Box 21">
              <controlPr defaultSize="0" autoFill="0" autoLine="0" autoPict="0">
                <anchor moveWithCells="1">
                  <from>
                    <xdr:col>9</xdr:col>
                    <xdr:colOff>95250</xdr:colOff>
                    <xdr:row>22</xdr:row>
                    <xdr:rowOff>165100</xdr:rowOff>
                  </from>
                  <to>
                    <xdr:col>9</xdr:col>
                    <xdr:colOff>311150</xdr:colOff>
                    <xdr:row>23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8" name="Check Box 22">
              <controlPr defaultSize="0" autoFill="0" autoLine="0" autoPict="0">
                <anchor moveWithCells="1">
                  <from>
                    <xdr:col>9</xdr:col>
                    <xdr:colOff>95250</xdr:colOff>
                    <xdr:row>24</xdr:row>
                    <xdr:rowOff>165100</xdr:rowOff>
                  </from>
                  <to>
                    <xdr:col>9</xdr:col>
                    <xdr:colOff>311150</xdr:colOff>
                    <xdr:row>25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9" name="Check Box 23">
              <controlPr defaultSize="0" autoFill="0" autoLine="0" autoPict="0">
                <anchor moveWithCells="1">
                  <from>
                    <xdr:col>9</xdr:col>
                    <xdr:colOff>95250</xdr:colOff>
                    <xdr:row>26</xdr:row>
                    <xdr:rowOff>165100</xdr:rowOff>
                  </from>
                  <to>
                    <xdr:col>9</xdr:col>
                    <xdr:colOff>311150</xdr:colOff>
                    <xdr:row>27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0" name="Check Box 24">
              <controlPr defaultSize="0" autoFill="0" autoLine="0" autoPict="0">
                <anchor moveWithCells="1">
                  <from>
                    <xdr:col>9</xdr:col>
                    <xdr:colOff>95250</xdr:colOff>
                    <xdr:row>9</xdr:row>
                    <xdr:rowOff>171450</xdr:rowOff>
                  </from>
                  <to>
                    <xdr:col>9</xdr:col>
                    <xdr:colOff>311150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1" name="Check Box 26">
              <controlPr defaultSize="0" autoFill="0" autoLine="0" autoPict="0">
                <anchor moveWithCells="1">
                  <from>
                    <xdr:col>9</xdr:col>
                    <xdr:colOff>95250</xdr:colOff>
                    <xdr:row>11</xdr:row>
                    <xdr:rowOff>171450</xdr:rowOff>
                  </from>
                  <to>
                    <xdr:col>9</xdr:col>
                    <xdr:colOff>311150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2" name="Check Box 27">
              <controlPr defaultSize="0" autoFill="0" autoLine="0" autoPict="0">
                <anchor moveWithCells="1">
                  <from>
                    <xdr:col>9</xdr:col>
                    <xdr:colOff>95250</xdr:colOff>
                    <xdr:row>13</xdr:row>
                    <xdr:rowOff>171450</xdr:rowOff>
                  </from>
                  <to>
                    <xdr:col>9</xdr:col>
                    <xdr:colOff>311150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3" name="Check Box 28">
              <controlPr defaultSize="0" autoFill="0" autoLine="0" autoPict="0">
                <anchor moveWithCells="1">
                  <from>
                    <xdr:col>9</xdr:col>
                    <xdr:colOff>95250</xdr:colOff>
                    <xdr:row>15</xdr:row>
                    <xdr:rowOff>171450</xdr:rowOff>
                  </from>
                  <to>
                    <xdr:col>9</xdr:col>
                    <xdr:colOff>311150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4" name="Check Box 29">
              <controlPr defaultSize="0" autoFill="0" autoLine="0" autoPict="0">
                <anchor moveWithCells="1">
                  <from>
                    <xdr:col>9</xdr:col>
                    <xdr:colOff>95250</xdr:colOff>
                    <xdr:row>17</xdr:row>
                    <xdr:rowOff>171450</xdr:rowOff>
                  </from>
                  <to>
                    <xdr:col>9</xdr:col>
                    <xdr:colOff>311150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5" name="Check Box 30">
              <controlPr defaultSize="0" autoFill="0" autoLine="0" autoPict="0">
                <anchor moveWithCells="1">
                  <from>
                    <xdr:col>9</xdr:col>
                    <xdr:colOff>95250</xdr:colOff>
                    <xdr:row>19</xdr:row>
                    <xdr:rowOff>171450</xdr:rowOff>
                  </from>
                  <to>
                    <xdr:col>9</xdr:col>
                    <xdr:colOff>311150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6" name="Check Box 31">
              <controlPr defaultSize="0" autoFill="0" autoLine="0" autoPict="0">
                <anchor moveWithCells="1">
                  <from>
                    <xdr:col>9</xdr:col>
                    <xdr:colOff>95250</xdr:colOff>
                    <xdr:row>21</xdr:row>
                    <xdr:rowOff>171450</xdr:rowOff>
                  </from>
                  <to>
                    <xdr:col>9</xdr:col>
                    <xdr:colOff>311150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7" name="Check Box 32">
              <controlPr defaultSize="0" autoFill="0" autoLine="0" autoPict="0">
                <anchor moveWithCells="1">
                  <from>
                    <xdr:col>9</xdr:col>
                    <xdr:colOff>95250</xdr:colOff>
                    <xdr:row>23</xdr:row>
                    <xdr:rowOff>171450</xdr:rowOff>
                  </from>
                  <to>
                    <xdr:col>9</xdr:col>
                    <xdr:colOff>311150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8" name="Check Box 33">
              <controlPr defaultSize="0" autoFill="0" autoLine="0" autoPict="0">
                <anchor moveWithCells="1">
                  <from>
                    <xdr:col>9</xdr:col>
                    <xdr:colOff>95250</xdr:colOff>
                    <xdr:row>25</xdr:row>
                    <xdr:rowOff>171450</xdr:rowOff>
                  </from>
                  <to>
                    <xdr:col>9</xdr:col>
                    <xdr:colOff>311150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9" name="Check Box 34">
              <controlPr defaultSize="0" autoFill="0" autoLine="0" autoPict="0">
                <anchor moveWithCells="1">
                  <from>
                    <xdr:col>8</xdr:col>
                    <xdr:colOff>88900</xdr:colOff>
                    <xdr:row>2</xdr:row>
                    <xdr:rowOff>184150</xdr:rowOff>
                  </from>
                  <to>
                    <xdr:col>8</xdr:col>
                    <xdr:colOff>304800</xdr:colOff>
                    <xdr:row>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0" name="Check Box 35">
              <controlPr defaultSize="0" autoFill="0" autoLine="0" autoPict="0">
                <anchor moveWithCells="1">
                  <from>
                    <xdr:col>8</xdr:col>
                    <xdr:colOff>88900</xdr:colOff>
                    <xdr:row>4</xdr:row>
                    <xdr:rowOff>177800</xdr:rowOff>
                  </from>
                  <to>
                    <xdr:col>8</xdr:col>
                    <xdr:colOff>304800</xdr:colOff>
                    <xdr:row>6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1" name="Check Box 36">
              <controlPr defaultSize="0" autoFill="0" autoLine="0" autoPict="0">
                <anchor moveWithCells="1">
                  <from>
                    <xdr:col>8</xdr:col>
                    <xdr:colOff>88900</xdr:colOff>
                    <xdr:row>6</xdr:row>
                    <xdr:rowOff>177800</xdr:rowOff>
                  </from>
                  <to>
                    <xdr:col>8</xdr:col>
                    <xdr:colOff>304800</xdr:colOff>
                    <xdr:row>8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2" name="Check Box 37">
              <controlPr defaultSize="0" autoFill="0" autoLine="0" autoPict="0">
                <anchor moveWithCells="1">
                  <from>
                    <xdr:col>8</xdr:col>
                    <xdr:colOff>88900</xdr:colOff>
                    <xdr:row>3</xdr:row>
                    <xdr:rowOff>177800</xdr:rowOff>
                  </from>
                  <to>
                    <xdr:col>8</xdr:col>
                    <xdr:colOff>304800</xdr:colOff>
                    <xdr:row>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33" name="Check Box 38">
              <controlPr defaultSize="0" autoFill="0" autoLine="0" autoPict="0">
                <anchor moveWithCells="1">
                  <from>
                    <xdr:col>8</xdr:col>
                    <xdr:colOff>88900</xdr:colOff>
                    <xdr:row>5</xdr:row>
                    <xdr:rowOff>177800</xdr:rowOff>
                  </from>
                  <to>
                    <xdr:col>8</xdr:col>
                    <xdr:colOff>304800</xdr:colOff>
                    <xdr:row>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34" name="Check Box 39">
              <controlPr defaultSize="0" autoFill="0" autoLine="0" autoPict="0">
                <anchor moveWithCells="1">
                  <from>
                    <xdr:col>8</xdr:col>
                    <xdr:colOff>88900</xdr:colOff>
                    <xdr:row>7</xdr:row>
                    <xdr:rowOff>184150</xdr:rowOff>
                  </from>
                  <to>
                    <xdr:col>8</xdr:col>
                    <xdr:colOff>304800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35" name="Check Box 40">
              <controlPr defaultSize="0" autoFill="0" autoLine="0" autoPict="0">
                <anchor moveWithCells="1">
                  <from>
                    <xdr:col>8</xdr:col>
                    <xdr:colOff>88900</xdr:colOff>
                    <xdr:row>8</xdr:row>
                    <xdr:rowOff>177800</xdr:rowOff>
                  </from>
                  <to>
                    <xdr:col>8</xdr:col>
                    <xdr:colOff>304800</xdr:colOff>
                    <xdr:row>10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36" name="Check Box 41">
              <controlPr defaultSize="0" autoFill="0" autoLine="0" autoPict="0">
                <anchor moveWithCells="1">
                  <from>
                    <xdr:col>8</xdr:col>
                    <xdr:colOff>88900</xdr:colOff>
                    <xdr:row>10</xdr:row>
                    <xdr:rowOff>171450</xdr:rowOff>
                  </from>
                  <to>
                    <xdr:col>8</xdr:col>
                    <xdr:colOff>304800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37" name="Check Box 42">
              <controlPr defaultSize="0" autoFill="0" autoLine="0" autoPict="0">
                <anchor moveWithCells="1">
                  <from>
                    <xdr:col>8</xdr:col>
                    <xdr:colOff>88900</xdr:colOff>
                    <xdr:row>12</xdr:row>
                    <xdr:rowOff>177800</xdr:rowOff>
                  </from>
                  <to>
                    <xdr:col>8</xdr:col>
                    <xdr:colOff>304800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38" name="Check Box 43">
              <controlPr defaultSize="0" autoFill="0" autoLine="0" autoPict="0">
                <anchor moveWithCells="1">
                  <from>
                    <xdr:col>8</xdr:col>
                    <xdr:colOff>88900</xdr:colOff>
                    <xdr:row>14</xdr:row>
                    <xdr:rowOff>171450</xdr:rowOff>
                  </from>
                  <to>
                    <xdr:col>8</xdr:col>
                    <xdr:colOff>304800</xdr:colOff>
                    <xdr:row>15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9" name="Check Box 44">
              <controlPr defaultSize="0" autoFill="0" autoLine="0" autoPict="0">
                <anchor moveWithCells="1">
                  <from>
                    <xdr:col>8</xdr:col>
                    <xdr:colOff>88900</xdr:colOff>
                    <xdr:row>16</xdr:row>
                    <xdr:rowOff>171450</xdr:rowOff>
                  </from>
                  <to>
                    <xdr:col>8</xdr:col>
                    <xdr:colOff>304800</xdr:colOff>
                    <xdr:row>17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0" name="Check Box 45">
              <controlPr defaultSize="0" autoFill="0" autoLine="0" autoPict="0">
                <anchor moveWithCells="1">
                  <from>
                    <xdr:col>8</xdr:col>
                    <xdr:colOff>88900</xdr:colOff>
                    <xdr:row>18</xdr:row>
                    <xdr:rowOff>171450</xdr:rowOff>
                  </from>
                  <to>
                    <xdr:col>8</xdr:col>
                    <xdr:colOff>304800</xdr:colOff>
                    <xdr:row>19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1" name="Check Box 46">
              <controlPr defaultSize="0" autoFill="0" autoLine="0" autoPict="0">
                <anchor moveWithCells="1">
                  <from>
                    <xdr:col>8</xdr:col>
                    <xdr:colOff>88900</xdr:colOff>
                    <xdr:row>20</xdr:row>
                    <xdr:rowOff>171450</xdr:rowOff>
                  </from>
                  <to>
                    <xdr:col>8</xdr:col>
                    <xdr:colOff>304800</xdr:colOff>
                    <xdr:row>21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42" name="Check Box 47">
              <controlPr defaultSize="0" autoFill="0" autoLine="0" autoPict="0">
                <anchor moveWithCells="1">
                  <from>
                    <xdr:col>8</xdr:col>
                    <xdr:colOff>88900</xdr:colOff>
                    <xdr:row>22</xdr:row>
                    <xdr:rowOff>171450</xdr:rowOff>
                  </from>
                  <to>
                    <xdr:col>8</xdr:col>
                    <xdr:colOff>304800</xdr:colOff>
                    <xdr:row>23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3" name="Check Box 48">
              <controlPr defaultSize="0" autoFill="0" autoLine="0" autoPict="0">
                <anchor moveWithCells="1">
                  <from>
                    <xdr:col>8</xdr:col>
                    <xdr:colOff>88900</xdr:colOff>
                    <xdr:row>24</xdr:row>
                    <xdr:rowOff>171450</xdr:rowOff>
                  </from>
                  <to>
                    <xdr:col>8</xdr:col>
                    <xdr:colOff>304800</xdr:colOff>
                    <xdr:row>25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44" name="Check Box 50">
              <controlPr defaultSize="0" autoFill="0" autoLine="0" autoPict="0">
                <anchor moveWithCells="1">
                  <from>
                    <xdr:col>8</xdr:col>
                    <xdr:colOff>88900</xdr:colOff>
                    <xdr:row>9</xdr:row>
                    <xdr:rowOff>177800</xdr:rowOff>
                  </from>
                  <to>
                    <xdr:col>8</xdr:col>
                    <xdr:colOff>304800</xdr:colOff>
                    <xdr:row>11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45" name="Check Box 51">
              <controlPr defaultSize="0" autoFill="0" autoLine="0" autoPict="0">
                <anchor moveWithCells="1">
                  <from>
                    <xdr:col>8</xdr:col>
                    <xdr:colOff>88900</xdr:colOff>
                    <xdr:row>11</xdr:row>
                    <xdr:rowOff>177800</xdr:rowOff>
                  </from>
                  <to>
                    <xdr:col>8</xdr:col>
                    <xdr:colOff>304800</xdr:colOff>
                    <xdr:row>13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46" name="Check Box 52">
              <controlPr defaultSize="0" autoFill="0" autoLine="0" autoPict="0">
                <anchor moveWithCells="1">
                  <from>
                    <xdr:col>8</xdr:col>
                    <xdr:colOff>88900</xdr:colOff>
                    <xdr:row>13</xdr:row>
                    <xdr:rowOff>177800</xdr:rowOff>
                  </from>
                  <to>
                    <xdr:col>8</xdr:col>
                    <xdr:colOff>304800</xdr:colOff>
                    <xdr:row>15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47" name="Check Box 53">
              <controlPr defaultSize="0" autoFill="0" autoLine="0" autoPict="0">
                <anchor moveWithCells="1">
                  <from>
                    <xdr:col>8</xdr:col>
                    <xdr:colOff>88900</xdr:colOff>
                    <xdr:row>15</xdr:row>
                    <xdr:rowOff>177800</xdr:rowOff>
                  </from>
                  <to>
                    <xdr:col>8</xdr:col>
                    <xdr:colOff>304800</xdr:colOff>
                    <xdr:row>17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48" name="Check Box 54">
              <controlPr defaultSize="0" autoFill="0" autoLine="0" autoPict="0">
                <anchor moveWithCells="1">
                  <from>
                    <xdr:col>8</xdr:col>
                    <xdr:colOff>88900</xdr:colOff>
                    <xdr:row>17</xdr:row>
                    <xdr:rowOff>177800</xdr:rowOff>
                  </from>
                  <to>
                    <xdr:col>8</xdr:col>
                    <xdr:colOff>304800</xdr:colOff>
                    <xdr:row>19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49" name="Check Box 55">
              <controlPr defaultSize="0" autoFill="0" autoLine="0" autoPict="0">
                <anchor moveWithCells="1">
                  <from>
                    <xdr:col>8</xdr:col>
                    <xdr:colOff>88900</xdr:colOff>
                    <xdr:row>19</xdr:row>
                    <xdr:rowOff>177800</xdr:rowOff>
                  </from>
                  <to>
                    <xdr:col>8</xdr:col>
                    <xdr:colOff>304800</xdr:colOff>
                    <xdr:row>21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50" name="Check Box 56">
              <controlPr defaultSize="0" autoFill="0" autoLine="0" autoPict="0">
                <anchor moveWithCells="1">
                  <from>
                    <xdr:col>8</xdr:col>
                    <xdr:colOff>88900</xdr:colOff>
                    <xdr:row>21</xdr:row>
                    <xdr:rowOff>177800</xdr:rowOff>
                  </from>
                  <to>
                    <xdr:col>8</xdr:col>
                    <xdr:colOff>304800</xdr:colOff>
                    <xdr:row>23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51" name="Check Box 57">
              <controlPr defaultSize="0" autoFill="0" autoLine="0" autoPict="0">
                <anchor moveWithCells="1">
                  <from>
                    <xdr:col>8</xdr:col>
                    <xdr:colOff>88900</xdr:colOff>
                    <xdr:row>23</xdr:row>
                    <xdr:rowOff>177800</xdr:rowOff>
                  </from>
                  <to>
                    <xdr:col>8</xdr:col>
                    <xdr:colOff>304800</xdr:colOff>
                    <xdr:row>25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52" name="Check Box 58">
              <controlPr defaultSize="0" autoFill="0" autoLine="0" autoPict="0">
                <anchor moveWithCells="1">
                  <from>
                    <xdr:col>8</xdr:col>
                    <xdr:colOff>88900</xdr:colOff>
                    <xdr:row>25</xdr:row>
                    <xdr:rowOff>177800</xdr:rowOff>
                  </from>
                  <to>
                    <xdr:col>8</xdr:col>
                    <xdr:colOff>304800</xdr:colOff>
                    <xdr:row>27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53" name="Check Box 49">
              <controlPr defaultSize="0" autoFill="0" autoLine="0" autoPict="0">
                <anchor moveWithCells="1">
                  <from>
                    <xdr:col>8</xdr:col>
                    <xdr:colOff>88900</xdr:colOff>
                    <xdr:row>26</xdr:row>
                    <xdr:rowOff>171450</xdr:rowOff>
                  </from>
                  <to>
                    <xdr:col>8</xdr:col>
                    <xdr:colOff>304800</xdr:colOff>
                    <xdr:row>28</xdr:row>
                    <xdr:rowOff>6350</xdr:rowOff>
                  </to>
                </anchor>
              </controlPr>
            </control>
          </mc:Choice>
        </mc:AlternateContent>
      </controls>
    </mc:Choice>
  </mc:AlternateContent>
  <tableParts count="1">
    <tablePart r:id="rId5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MČR rapid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Jan Štich</dc:creator>
  <cp:lastModifiedBy>Jan Štich</cp:lastModifiedBy>
  <dcterms:created xsi:type="dcterms:W3CDTF">2023-04-22T06:11:08Z</dcterms:created>
  <dcterms:modified xsi:type="dcterms:W3CDTF">2024-02-25T22:05:08Z</dcterms:modified>
</cp:coreProperties>
</file>