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Počty registrovaných" sheetId="1" state="visible" r:id="rId1"/>
    <sheet name="D14" sheetId="2" state="visible" r:id="rId2"/>
    <sheet name="D12" sheetId="3" state="visible" r:id="rId3"/>
    <sheet name="D10" sheetId="4" state="visible" r:id="rId4"/>
  </sheets>
  <calcPr/>
</workbook>
</file>

<file path=xl/sharedStrings.xml><?xml version="1.0" encoding="utf-8"?>
<sst xmlns="http://schemas.openxmlformats.org/spreadsheetml/2006/main" count="49" uniqueCount="49">
  <si>
    <t>KodKraje</t>
  </si>
  <si>
    <t>ZkrKraje</t>
  </si>
  <si>
    <t>NazevKraje</t>
  </si>
  <si>
    <t>RokNar</t>
  </si>
  <si>
    <t>PocetDivky</t>
  </si>
  <si>
    <t>PŠS</t>
  </si>
  <si>
    <t>Praha</t>
  </si>
  <si>
    <t xml:space="preserve">2014 a mladší</t>
  </si>
  <si>
    <t>SŠS</t>
  </si>
  <si>
    <t xml:space="preserve">Středočeský krajský šachový svaz (SŠS)</t>
  </si>
  <si>
    <t>JŠS</t>
  </si>
  <si>
    <t xml:space="preserve">Jihočeský šachový svaz (JŠS)</t>
  </si>
  <si>
    <t>ŠSPK</t>
  </si>
  <si>
    <t xml:space="preserve">Šachový svaz Plzeňského kraje (ŠSPK)</t>
  </si>
  <si>
    <t>KŠSKV</t>
  </si>
  <si>
    <t xml:space="preserve">Krajský šachový svaz Karlovy Vary (KŠSKV)</t>
  </si>
  <si>
    <t>ÚKŠS</t>
  </si>
  <si>
    <t xml:space="preserve">Ústecký krajský šachový svaz (ÚKŠS)</t>
  </si>
  <si>
    <t>ŠSLK</t>
  </si>
  <si>
    <t xml:space="preserve">Šachový svaz Libereckého kraje (ŠSLK)</t>
  </si>
  <si>
    <t>KHŠS</t>
  </si>
  <si>
    <t xml:space="preserve">Královéhradecký krajský šachový svaz (KHŠS)</t>
  </si>
  <si>
    <t>PDŠS</t>
  </si>
  <si>
    <t xml:space="preserve">Pardubický krajský šachový svaz (PDŠS)</t>
  </si>
  <si>
    <t>KŠSV</t>
  </si>
  <si>
    <t xml:space="preserve">Krajský šachový svaz Vysočina (KŠSV)</t>
  </si>
  <si>
    <t>JmŠS</t>
  </si>
  <si>
    <t xml:space="preserve">Jihomoravský šachový svaz (JmŠS)</t>
  </si>
  <si>
    <t>ŠSZK</t>
  </si>
  <si>
    <t xml:space="preserve">Šachový svaz Zlínského kraje (ŠSZK)</t>
  </si>
  <si>
    <t>ŠSOK</t>
  </si>
  <si>
    <t xml:space="preserve">Šachový svaz Olomouckého kraje (ŠSOK)</t>
  </si>
  <si>
    <t>MKŠS</t>
  </si>
  <si>
    <t xml:space="preserve">Moravskoslezský krajský šachový svaz (MKŠS)</t>
  </si>
  <si>
    <t>Kontrola:</t>
  </si>
  <si>
    <t xml:space="preserve">Rok 2021</t>
  </si>
  <si>
    <t xml:space="preserve">Rok 2022</t>
  </si>
  <si>
    <t xml:space="preserve">Rok 2023</t>
  </si>
  <si>
    <t>Kód</t>
  </si>
  <si>
    <t xml:space="preserve">Zkr kraje</t>
  </si>
  <si>
    <t xml:space="preserve">Název kraje</t>
  </si>
  <si>
    <t>Počet</t>
  </si>
  <si>
    <t>Poměr</t>
  </si>
  <si>
    <t>Celkem</t>
  </si>
  <si>
    <t>10+11</t>
  </si>
  <si>
    <t>součet</t>
  </si>
  <si>
    <t xml:space="preserve"> </t>
  </si>
  <si>
    <t>12+13</t>
  </si>
  <si>
    <t xml:space="preserve">14 a mladší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</si>
</sst>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#####0"/>
    <numFmt numFmtId="161" formatCode="0.0"/>
  </numFmts>
  <fonts count="6">
    <font>
      <sz val="10.000000"/>
      <color theme="1"/>
      <name val="arial"/>
    </font>
    <font>
      <sz val="10.000000"/>
      <name val="Arial"/>
    </font>
    <font>
      <b/>
      <sz val="10.000000"/>
      <name val="Arial"/>
    </font>
    <font>
      <b/>
      <sz val="10.000000"/>
      <name val="arial"/>
    </font>
    <font>
      <sz val="10.000000"/>
      <name val="arial"/>
    </font>
    <font>
      <sz val="10.000000"/>
      <color indexed="2"/>
      <name val="arial"/>
    </font>
  </fonts>
  <fills count="8">
    <fill>
      <patternFill patternType="none"/>
    </fill>
    <fill>
      <patternFill patternType="gray125"/>
    </fill>
    <fill>
      <patternFill patternType="solid">
        <fgColor indexed="2"/>
        <bgColor indexed="60"/>
      </patternFill>
    </fill>
    <fill>
      <patternFill patternType="solid">
        <fgColor indexed="3"/>
        <bgColor indexed="49"/>
      </patternFill>
    </fill>
    <fill>
      <patternFill patternType="solid">
        <fgColor rgb="FF00B0F0"/>
        <bgColor indexed="4"/>
      </patternFill>
    </fill>
    <fill>
      <patternFill patternType="solid">
        <fgColor indexed="2"/>
        <bgColor indexed="2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9">
    <xf fontId="0" fillId="0" borderId="0" numFmtId="0" xfId="0"/>
    <xf fontId="0" fillId="0" borderId="0" numFmtId="49" xfId="0" applyNumberFormat="1"/>
    <xf fontId="2" fillId="0" borderId="0" numFmtId="0" xfId="1" applyFont="1"/>
    <xf fontId="2" fillId="0" borderId="0" numFmtId="49" xfId="1" applyNumberFormat="1" applyFont="1"/>
    <xf fontId="1" fillId="0" borderId="0" numFmtId="160" xfId="1" applyNumberFormat="1" applyFont="1"/>
    <xf fontId="1" fillId="0" borderId="0" numFmtId="0" xfId="1" applyFont="1"/>
    <xf fontId="0" fillId="2" borderId="0" numFmtId="49" xfId="0" applyNumberFormat="1" applyFill="1"/>
    <xf fontId="0" fillId="3" borderId="0" numFmtId="49" xfId="0" applyNumberFormat="1" applyFill="1"/>
    <xf fontId="0" fillId="4" borderId="0" numFmtId="49" xfId="0" applyNumberFormat="1" applyFill="1"/>
    <xf fontId="1" fillId="0" borderId="1" numFmtId="160" xfId="1" applyNumberFormat="1" applyFont="1" applyBorder="1"/>
    <xf fontId="0" fillId="0" borderId="0" numFmtId="160" xfId="0" applyNumberFormat="1"/>
    <xf fontId="0" fillId="0" borderId="0" numFmtId="1" xfId="0" applyNumberFormat="1"/>
    <xf fontId="2" fillId="0" borderId="0" numFmtId="0" xfId="0" applyFont="1" applyAlignment="1">
      <alignment horizontal="center"/>
    </xf>
    <xf fontId="2" fillId="0" borderId="0" numFmtId="0" xfId="0" applyFont="1"/>
    <xf fontId="3" fillId="0" borderId="0" numFmtId="0" xfId="0" applyFont="1"/>
    <xf fontId="2" fillId="0" borderId="0" numFmtId="0" xfId="0" applyFont="1" applyAlignment="1">
      <alignment horizontal="center" vertical="center"/>
    </xf>
    <xf fontId="0" fillId="0" borderId="0" numFmtId="160" xfId="0" applyNumberFormat="1" applyAlignment="1">
      <alignment horizontal="center"/>
    </xf>
    <xf fontId="4" fillId="5" borderId="0" numFmtId="0" xfId="0" applyFont="1" applyFill="1" applyAlignment="1">
      <alignment horizontal="center"/>
    </xf>
    <xf fontId="0" fillId="0" borderId="0" numFmtId="1" xfId="0" applyNumberFormat="1" applyAlignment="1">
      <alignment horizontal="center" vertical="center"/>
    </xf>
    <xf fontId="0" fillId="0" borderId="0" numFmtId="0" xfId="0" applyAlignment="1">
      <alignment horizontal="center"/>
    </xf>
    <xf fontId="0" fillId="6" borderId="0" numFmtId="0" xfId="0" applyFill="1" applyAlignment="1">
      <alignment horizontal="center"/>
    </xf>
    <xf fontId="4" fillId="6" borderId="0" numFmtId="0" xfId="0" applyFont="1" applyFill="1" applyAlignment="1">
      <alignment horizontal="center"/>
    </xf>
    <xf fontId="1" fillId="0" borderId="0" numFmtId="0" xfId="0" applyFont="1" applyAlignment="1">
      <alignment horizontal="right"/>
    </xf>
    <xf fontId="0" fillId="3" borderId="0" numFmtId="49" xfId="0" applyNumberFormat="1" applyFill="1" applyAlignment="1">
      <alignment horizontal="center" vertical="center"/>
    </xf>
    <xf fontId="5" fillId="0" borderId="0" numFmtId="0" xfId="0" applyFont="1"/>
    <xf fontId="0" fillId="7" borderId="0" numFmtId="0" xfId="0" applyFill="1" applyAlignment="1">
      <alignment horizontal="center"/>
    </xf>
    <xf fontId="0" fillId="0" borderId="0" numFmtId="161" xfId="0" applyNumberFormat="1" applyAlignment="1">
      <alignment horizontal="center"/>
    </xf>
    <xf fontId="4" fillId="0" borderId="0" numFmtId="0" xfId="0" applyFont="1" applyAlignment="1">
      <alignment horizontal="center"/>
    </xf>
    <xf fontId="0" fillId="0" borderId="0" numFmtId="2" xfId="0" applyNumberFormat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66" zoomScale="100" workbookViewId="0">
      <selection activeCell="E78" activeCellId="0" sqref="E78"/>
    </sheetView>
  </sheetViews>
  <sheetFormatPr defaultRowHeight="12.75"/>
  <cols>
    <col customWidth="1" min="1" max="1" width="9.42578125"/>
    <col customWidth="1" min="2" max="2" width="8.5703125"/>
    <col customWidth="1" min="3" max="3" width="41.5703125"/>
    <col customWidth="1" min="4" max="4" style="1" width="12.7109375"/>
    <col customWidth="1" min="5" max="5" width="11"/>
  </cols>
  <sheetData>
    <row r="1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</row>
    <row r="2">
      <c r="A2" s="4">
        <v>11</v>
      </c>
      <c r="B2" s="5" t="s">
        <v>5</v>
      </c>
      <c r="C2" s="5" t="s">
        <v>6</v>
      </c>
      <c r="D2" s="6">
        <v>2010</v>
      </c>
      <c r="E2" s="4">
        <v>4</v>
      </c>
      <c r="G2" s="4"/>
    </row>
    <row r="3">
      <c r="A3" s="4">
        <v>11</v>
      </c>
      <c r="B3" s="5" t="s">
        <v>5</v>
      </c>
      <c r="C3" s="5" t="s">
        <v>6</v>
      </c>
      <c r="D3" s="6">
        <v>2011</v>
      </c>
      <c r="E3" s="4">
        <v>10</v>
      </c>
      <c r="G3" s="4"/>
    </row>
    <row r="4">
      <c r="A4" s="4">
        <v>11</v>
      </c>
      <c r="B4" s="5" t="s">
        <v>5</v>
      </c>
      <c r="C4" s="5" t="s">
        <v>6</v>
      </c>
      <c r="D4" s="7">
        <v>2012</v>
      </c>
      <c r="E4" s="4">
        <v>11</v>
      </c>
      <c r="G4" s="4"/>
    </row>
    <row r="5">
      <c r="A5" s="4">
        <v>11</v>
      </c>
      <c r="B5" s="5" t="s">
        <v>5</v>
      </c>
      <c r="C5" s="5" t="s">
        <v>6</v>
      </c>
      <c r="D5" s="7">
        <v>2013</v>
      </c>
      <c r="E5" s="4">
        <v>18</v>
      </c>
      <c r="G5" s="4"/>
    </row>
    <row r="6">
      <c r="A6" s="4">
        <v>11</v>
      </c>
      <c r="B6" s="5" t="s">
        <v>5</v>
      </c>
      <c r="C6" s="5" t="s">
        <v>6</v>
      </c>
      <c r="D6" s="8" t="s">
        <v>7</v>
      </c>
      <c r="E6" s="4">
        <v>26</v>
      </c>
      <c r="G6" s="4"/>
    </row>
    <row r="7">
      <c r="A7" s="4">
        <v>12</v>
      </c>
      <c r="B7" s="5" t="s">
        <v>8</v>
      </c>
      <c r="C7" s="5" t="s">
        <v>9</v>
      </c>
      <c r="D7" s="6">
        <v>2010</v>
      </c>
      <c r="E7" s="4">
        <v>16</v>
      </c>
      <c r="G7" s="4"/>
    </row>
    <row r="8">
      <c r="A8" s="4">
        <v>12</v>
      </c>
      <c r="B8" s="5" t="s">
        <v>8</v>
      </c>
      <c r="C8" s="5" t="s">
        <v>9</v>
      </c>
      <c r="D8" s="6">
        <v>2011</v>
      </c>
      <c r="E8" s="4">
        <v>10</v>
      </c>
      <c r="G8" s="4"/>
    </row>
    <row r="9">
      <c r="A9" s="4">
        <v>12</v>
      </c>
      <c r="B9" s="5" t="s">
        <v>8</v>
      </c>
      <c r="C9" s="5" t="s">
        <v>9</v>
      </c>
      <c r="D9" s="7">
        <v>2012</v>
      </c>
      <c r="E9" s="4">
        <v>16</v>
      </c>
      <c r="G9" s="4"/>
    </row>
    <row r="10">
      <c r="A10" s="4">
        <v>12</v>
      </c>
      <c r="B10" s="5" t="s">
        <v>8</v>
      </c>
      <c r="C10" s="5" t="s">
        <v>9</v>
      </c>
      <c r="D10" s="7">
        <v>2013</v>
      </c>
      <c r="E10" s="4">
        <v>15</v>
      </c>
      <c r="G10" s="4"/>
    </row>
    <row r="11">
      <c r="A11" s="4">
        <v>12</v>
      </c>
      <c r="B11" s="5" t="s">
        <v>8</v>
      </c>
      <c r="C11" s="5" t="s">
        <v>9</v>
      </c>
      <c r="D11" s="8" t="s">
        <v>7</v>
      </c>
      <c r="E11" s="4">
        <v>34</v>
      </c>
      <c r="G11" s="4"/>
    </row>
    <row r="12">
      <c r="A12" s="4">
        <v>13</v>
      </c>
      <c r="B12" s="5" t="s">
        <v>10</v>
      </c>
      <c r="C12" s="5" t="s">
        <v>11</v>
      </c>
      <c r="D12" s="6">
        <v>2010</v>
      </c>
      <c r="E12" s="4">
        <v>5</v>
      </c>
      <c r="G12" s="4"/>
    </row>
    <row r="13">
      <c r="A13" s="4">
        <v>13</v>
      </c>
      <c r="B13" s="5" t="s">
        <v>10</v>
      </c>
      <c r="C13" s="5" t="s">
        <v>11</v>
      </c>
      <c r="D13" s="6">
        <v>2011</v>
      </c>
      <c r="E13" s="4">
        <v>4</v>
      </c>
      <c r="G13" s="4"/>
    </row>
    <row r="14">
      <c r="A14" s="4">
        <v>13</v>
      </c>
      <c r="B14" s="5" t="s">
        <v>10</v>
      </c>
      <c r="C14" s="5" t="s">
        <v>11</v>
      </c>
      <c r="D14" s="7">
        <v>2012</v>
      </c>
      <c r="E14" s="4">
        <v>3</v>
      </c>
      <c r="G14" s="4"/>
    </row>
    <row r="15">
      <c r="A15" s="4">
        <v>13</v>
      </c>
      <c r="B15" s="5" t="s">
        <v>10</v>
      </c>
      <c r="C15" s="5" t="s">
        <v>11</v>
      </c>
      <c r="D15" s="7">
        <v>2013</v>
      </c>
      <c r="E15" s="4">
        <v>11</v>
      </c>
      <c r="G15" s="4"/>
    </row>
    <row r="16">
      <c r="A16" s="4">
        <v>13</v>
      </c>
      <c r="B16" s="5" t="s">
        <v>10</v>
      </c>
      <c r="C16" s="5" t="s">
        <v>11</v>
      </c>
      <c r="D16" s="8" t="s">
        <v>7</v>
      </c>
      <c r="E16" s="4">
        <v>23</v>
      </c>
      <c r="G16" s="4"/>
    </row>
    <row r="17">
      <c r="A17" s="4">
        <v>14</v>
      </c>
      <c r="B17" s="5" t="s">
        <v>12</v>
      </c>
      <c r="C17" s="5" t="s">
        <v>13</v>
      </c>
      <c r="D17" s="6">
        <v>2010</v>
      </c>
      <c r="E17" s="4">
        <v>2</v>
      </c>
      <c r="G17" s="4"/>
    </row>
    <row r="18">
      <c r="A18" s="4">
        <v>14</v>
      </c>
      <c r="B18" s="5" t="s">
        <v>12</v>
      </c>
      <c r="C18" s="5" t="s">
        <v>13</v>
      </c>
      <c r="D18" s="6">
        <v>2011</v>
      </c>
      <c r="E18" s="4">
        <v>9</v>
      </c>
      <c r="G18" s="4"/>
    </row>
    <row r="19">
      <c r="A19" s="4">
        <v>14</v>
      </c>
      <c r="B19" s="5" t="s">
        <v>12</v>
      </c>
      <c r="C19" s="5" t="s">
        <v>13</v>
      </c>
      <c r="D19" s="7">
        <v>2012</v>
      </c>
      <c r="E19" s="4">
        <v>7</v>
      </c>
      <c r="G19" s="4"/>
    </row>
    <row r="20">
      <c r="A20" s="4">
        <v>14</v>
      </c>
      <c r="B20" s="5" t="s">
        <v>12</v>
      </c>
      <c r="C20" s="5" t="s">
        <v>13</v>
      </c>
      <c r="D20" s="7">
        <v>2013</v>
      </c>
      <c r="E20" s="4">
        <v>3</v>
      </c>
      <c r="G20" s="4"/>
    </row>
    <row r="21">
      <c r="A21" s="4">
        <v>14</v>
      </c>
      <c r="B21" s="5" t="s">
        <v>12</v>
      </c>
      <c r="C21" s="5" t="s">
        <v>13</v>
      </c>
      <c r="D21" s="8" t="s">
        <v>7</v>
      </c>
      <c r="E21" s="4">
        <v>20</v>
      </c>
      <c r="G21" s="4"/>
    </row>
    <row r="22">
      <c r="A22" s="4">
        <v>15</v>
      </c>
      <c r="B22" s="5" t="s">
        <v>14</v>
      </c>
      <c r="C22" s="5" t="s">
        <v>15</v>
      </c>
      <c r="D22" s="6">
        <v>2010</v>
      </c>
      <c r="E22" s="4">
        <v>2</v>
      </c>
      <c r="G22" s="4"/>
    </row>
    <row r="23">
      <c r="A23" s="4">
        <v>15</v>
      </c>
      <c r="B23" s="5" t="s">
        <v>14</v>
      </c>
      <c r="C23" s="5" t="s">
        <v>15</v>
      </c>
      <c r="D23" s="6">
        <v>2011</v>
      </c>
      <c r="E23" s="4">
        <v>2</v>
      </c>
      <c r="G23" s="4"/>
    </row>
    <row r="24">
      <c r="A24" s="4">
        <v>15</v>
      </c>
      <c r="B24" s="5" t="s">
        <v>14</v>
      </c>
      <c r="C24" s="5" t="s">
        <v>15</v>
      </c>
      <c r="D24" s="7">
        <v>2012</v>
      </c>
      <c r="E24" s="4">
        <v>3</v>
      </c>
      <c r="G24" s="4"/>
    </row>
    <row r="25">
      <c r="A25" s="4">
        <v>15</v>
      </c>
      <c r="B25" s="5" t="s">
        <v>14</v>
      </c>
      <c r="C25" s="5" t="s">
        <v>15</v>
      </c>
      <c r="D25" s="7">
        <v>2013</v>
      </c>
      <c r="E25" s="4">
        <v>1</v>
      </c>
      <c r="G25" s="4"/>
    </row>
    <row r="26">
      <c r="A26" s="4">
        <v>15</v>
      </c>
      <c r="B26" s="5" t="s">
        <v>14</v>
      </c>
      <c r="C26" s="5" t="s">
        <v>15</v>
      </c>
      <c r="D26" s="8" t="s">
        <v>7</v>
      </c>
      <c r="E26" s="4">
        <v>5</v>
      </c>
      <c r="G26" s="4"/>
    </row>
    <row r="27">
      <c r="A27" s="4">
        <v>16</v>
      </c>
      <c r="B27" s="5" t="s">
        <v>16</v>
      </c>
      <c r="C27" s="5" t="s">
        <v>17</v>
      </c>
      <c r="D27" s="6">
        <v>2010</v>
      </c>
      <c r="E27" s="4">
        <v>3</v>
      </c>
      <c r="G27" s="4"/>
    </row>
    <row r="28">
      <c r="A28" s="4">
        <v>16</v>
      </c>
      <c r="B28" s="5" t="s">
        <v>16</v>
      </c>
      <c r="C28" s="5" t="s">
        <v>17</v>
      </c>
      <c r="D28" s="6">
        <v>2011</v>
      </c>
      <c r="E28" s="4">
        <v>5</v>
      </c>
      <c r="G28" s="4"/>
    </row>
    <row r="29">
      <c r="A29" s="4">
        <v>16</v>
      </c>
      <c r="B29" s="5" t="s">
        <v>16</v>
      </c>
      <c r="C29" s="5" t="s">
        <v>17</v>
      </c>
      <c r="D29" s="7">
        <v>2012</v>
      </c>
      <c r="E29" s="4">
        <v>2</v>
      </c>
      <c r="G29" s="4"/>
    </row>
    <row r="30">
      <c r="A30" s="4">
        <v>16</v>
      </c>
      <c r="B30" s="5" t="s">
        <v>16</v>
      </c>
      <c r="C30" s="5" t="s">
        <v>17</v>
      </c>
      <c r="D30" s="7">
        <v>2013</v>
      </c>
      <c r="E30" s="4">
        <v>2</v>
      </c>
      <c r="G30" s="4"/>
    </row>
    <row r="31">
      <c r="A31" s="4">
        <v>16</v>
      </c>
      <c r="B31" s="5" t="s">
        <v>16</v>
      </c>
      <c r="C31" s="5" t="s">
        <v>17</v>
      </c>
      <c r="D31" s="8" t="s">
        <v>7</v>
      </c>
      <c r="E31" s="4">
        <v>7</v>
      </c>
      <c r="G31" s="4"/>
    </row>
    <row r="32">
      <c r="A32" s="4">
        <v>17</v>
      </c>
      <c r="B32" s="5" t="s">
        <v>18</v>
      </c>
      <c r="C32" s="5" t="s">
        <v>19</v>
      </c>
      <c r="D32" s="6">
        <v>2010</v>
      </c>
      <c r="E32" s="4">
        <v>8</v>
      </c>
      <c r="G32" s="4"/>
    </row>
    <row r="33">
      <c r="A33" s="4">
        <v>17</v>
      </c>
      <c r="B33" s="5" t="s">
        <v>18</v>
      </c>
      <c r="C33" s="5" t="s">
        <v>19</v>
      </c>
      <c r="D33" s="6">
        <v>2011</v>
      </c>
      <c r="E33" s="4">
        <v>9</v>
      </c>
      <c r="G33" s="4"/>
    </row>
    <row r="34">
      <c r="A34" s="4">
        <v>17</v>
      </c>
      <c r="B34" s="5" t="s">
        <v>18</v>
      </c>
      <c r="C34" s="5" t="s">
        <v>19</v>
      </c>
      <c r="D34" s="7">
        <v>2012</v>
      </c>
      <c r="E34" s="4">
        <v>10</v>
      </c>
      <c r="G34" s="4"/>
    </row>
    <row r="35">
      <c r="A35" s="4">
        <v>17</v>
      </c>
      <c r="B35" s="5" t="s">
        <v>18</v>
      </c>
      <c r="C35" s="5" t="s">
        <v>19</v>
      </c>
      <c r="D35" s="7">
        <v>2013</v>
      </c>
      <c r="E35" s="4">
        <v>10</v>
      </c>
      <c r="G35" s="4"/>
    </row>
    <row r="36">
      <c r="A36" s="4">
        <v>17</v>
      </c>
      <c r="B36" s="5" t="s">
        <v>18</v>
      </c>
      <c r="C36" s="5" t="s">
        <v>19</v>
      </c>
      <c r="D36" s="8" t="s">
        <v>7</v>
      </c>
      <c r="E36" s="4">
        <v>25</v>
      </c>
      <c r="G36" s="4"/>
    </row>
    <row r="37">
      <c r="A37" s="4">
        <v>18</v>
      </c>
      <c r="B37" s="5" t="s">
        <v>20</v>
      </c>
      <c r="C37" s="5" t="s">
        <v>21</v>
      </c>
      <c r="D37" s="6">
        <v>2010</v>
      </c>
      <c r="E37" s="4">
        <v>6</v>
      </c>
      <c r="G37" s="4"/>
    </row>
    <row r="38">
      <c r="A38" s="4">
        <v>18</v>
      </c>
      <c r="B38" s="5" t="s">
        <v>20</v>
      </c>
      <c r="C38" s="5" t="s">
        <v>21</v>
      </c>
      <c r="D38" s="6">
        <v>2011</v>
      </c>
      <c r="E38" s="4">
        <v>6</v>
      </c>
      <c r="G38" s="4"/>
    </row>
    <row r="39">
      <c r="A39" s="4">
        <v>18</v>
      </c>
      <c r="B39" s="5" t="s">
        <v>20</v>
      </c>
      <c r="C39" s="5" t="s">
        <v>21</v>
      </c>
      <c r="D39" s="7">
        <v>2012</v>
      </c>
      <c r="E39" s="4">
        <v>8</v>
      </c>
      <c r="G39" s="4"/>
    </row>
    <row r="40">
      <c r="A40" s="4">
        <v>18</v>
      </c>
      <c r="B40" s="5" t="s">
        <v>20</v>
      </c>
      <c r="C40" s="5" t="s">
        <v>21</v>
      </c>
      <c r="D40" s="7">
        <v>2013</v>
      </c>
      <c r="E40" s="4">
        <v>2</v>
      </c>
      <c r="G40" s="4"/>
    </row>
    <row r="41">
      <c r="A41" s="4">
        <v>18</v>
      </c>
      <c r="B41" s="5" t="s">
        <v>20</v>
      </c>
      <c r="C41" s="5" t="s">
        <v>21</v>
      </c>
      <c r="D41" s="8" t="s">
        <v>7</v>
      </c>
      <c r="E41" s="4">
        <v>21</v>
      </c>
      <c r="G41" s="4"/>
    </row>
    <row r="42">
      <c r="A42" s="4">
        <v>19</v>
      </c>
      <c r="B42" s="5" t="s">
        <v>22</v>
      </c>
      <c r="C42" s="5" t="s">
        <v>23</v>
      </c>
      <c r="D42" s="6">
        <v>2010</v>
      </c>
      <c r="E42" s="4">
        <v>5</v>
      </c>
      <c r="G42" s="4"/>
    </row>
    <row r="43">
      <c r="A43" s="4">
        <v>19</v>
      </c>
      <c r="B43" s="5" t="s">
        <v>22</v>
      </c>
      <c r="C43" s="5" t="s">
        <v>23</v>
      </c>
      <c r="D43" s="6">
        <v>2011</v>
      </c>
      <c r="E43" s="4">
        <v>6</v>
      </c>
      <c r="G43" s="4"/>
    </row>
    <row r="44">
      <c r="A44" s="4">
        <v>19</v>
      </c>
      <c r="B44" s="5" t="s">
        <v>22</v>
      </c>
      <c r="C44" s="5" t="s">
        <v>23</v>
      </c>
      <c r="D44" s="7">
        <v>2012</v>
      </c>
      <c r="E44" s="4">
        <v>6</v>
      </c>
      <c r="G44" s="4"/>
    </row>
    <row r="45">
      <c r="A45" s="4">
        <v>19</v>
      </c>
      <c r="B45" s="5" t="s">
        <v>22</v>
      </c>
      <c r="C45" s="5" t="s">
        <v>23</v>
      </c>
      <c r="D45" s="7">
        <v>2013</v>
      </c>
      <c r="E45" s="4">
        <v>5</v>
      </c>
      <c r="G45" s="4"/>
    </row>
    <row r="46">
      <c r="A46" s="4">
        <v>19</v>
      </c>
      <c r="B46" s="5" t="s">
        <v>22</v>
      </c>
      <c r="C46" s="5" t="s">
        <v>23</v>
      </c>
      <c r="D46" s="8" t="s">
        <v>7</v>
      </c>
      <c r="E46" s="4">
        <v>18</v>
      </c>
      <c r="G46" s="4"/>
    </row>
    <row r="47">
      <c r="A47" s="4">
        <v>21</v>
      </c>
      <c r="B47" s="5" t="s">
        <v>24</v>
      </c>
      <c r="C47" s="5" t="s">
        <v>25</v>
      </c>
      <c r="D47" s="6">
        <v>2010</v>
      </c>
      <c r="E47" s="4">
        <v>6</v>
      </c>
      <c r="G47" s="4"/>
    </row>
    <row r="48">
      <c r="A48" s="4">
        <v>21</v>
      </c>
      <c r="B48" s="5" t="s">
        <v>24</v>
      </c>
      <c r="C48" s="5" t="s">
        <v>25</v>
      </c>
      <c r="D48" s="6">
        <v>2011</v>
      </c>
      <c r="E48" s="4">
        <v>6</v>
      </c>
      <c r="G48" s="4"/>
    </row>
    <row r="49">
      <c r="A49" s="4">
        <v>21</v>
      </c>
      <c r="B49" s="5" t="s">
        <v>24</v>
      </c>
      <c r="C49" s="5" t="s">
        <v>25</v>
      </c>
      <c r="D49" s="7">
        <v>2012</v>
      </c>
      <c r="E49" s="4">
        <v>2</v>
      </c>
      <c r="G49" s="4"/>
    </row>
    <row r="50">
      <c r="A50" s="4">
        <v>21</v>
      </c>
      <c r="B50" s="5" t="s">
        <v>24</v>
      </c>
      <c r="C50" s="5" t="s">
        <v>25</v>
      </c>
      <c r="D50" s="7">
        <v>2013</v>
      </c>
      <c r="E50" s="4">
        <v>3</v>
      </c>
      <c r="G50" s="4"/>
    </row>
    <row r="51">
      <c r="A51" s="4">
        <v>21</v>
      </c>
      <c r="B51" s="5" t="s">
        <v>24</v>
      </c>
      <c r="C51" s="5" t="s">
        <v>25</v>
      </c>
      <c r="D51" s="8" t="s">
        <v>7</v>
      </c>
      <c r="E51" s="4">
        <v>10</v>
      </c>
      <c r="G51" s="4"/>
    </row>
    <row r="52">
      <c r="A52" s="4">
        <v>22</v>
      </c>
      <c r="B52" s="5" t="s">
        <v>26</v>
      </c>
      <c r="C52" s="5" t="s">
        <v>27</v>
      </c>
      <c r="D52" s="6">
        <v>2010</v>
      </c>
      <c r="E52" s="4">
        <v>12</v>
      </c>
      <c r="G52" s="4"/>
    </row>
    <row r="53">
      <c r="A53" s="4">
        <v>22</v>
      </c>
      <c r="B53" s="5" t="s">
        <v>26</v>
      </c>
      <c r="C53" s="5" t="s">
        <v>27</v>
      </c>
      <c r="D53" s="6">
        <v>2011</v>
      </c>
      <c r="E53" s="4">
        <v>7</v>
      </c>
      <c r="G53" s="4"/>
    </row>
    <row r="54">
      <c r="A54" s="4">
        <v>22</v>
      </c>
      <c r="B54" s="5" t="s">
        <v>26</v>
      </c>
      <c r="C54" s="5" t="s">
        <v>27</v>
      </c>
      <c r="D54" s="7">
        <v>2012</v>
      </c>
      <c r="E54" s="4">
        <v>11</v>
      </c>
      <c r="G54" s="4"/>
    </row>
    <row r="55">
      <c r="A55" s="4">
        <v>22</v>
      </c>
      <c r="B55" s="5" t="s">
        <v>26</v>
      </c>
      <c r="C55" s="5" t="s">
        <v>27</v>
      </c>
      <c r="D55" s="7">
        <v>2013</v>
      </c>
      <c r="E55" s="4">
        <v>9</v>
      </c>
      <c r="G55" s="4"/>
    </row>
    <row r="56">
      <c r="A56" s="4">
        <v>22</v>
      </c>
      <c r="B56" s="5" t="s">
        <v>26</v>
      </c>
      <c r="C56" s="5" t="s">
        <v>27</v>
      </c>
      <c r="D56" s="8" t="s">
        <v>7</v>
      </c>
      <c r="E56" s="4">
        <v>30</v>
      </c>
      <c r="G56" s="4"/>
    </row>
    <row r="57">
      <c r="A57" s="4">
        <v>23</v>
      </c>
      <c r="B57" s="5" t="s">
        <v>28</v>
      </c>
      <c r="C57" s="5" t="s">
        <v>29</v>
      </c>
      <c r="D57" s="6">
        <v>2010</v>
      </c>
      <c r="E57" s="4">
        <v>7</v>
      </c>
      <c r="G57" s="4"/>
    </row>
    <row r="58">
      <c r="A58" s="4">
        <v>23</v>
      </c>
      <c r="B58" s="5" t="s">
        <v>28</v>
      </c>
      <c r="C58" s="5" t="s">
        <v>29</v>
      </c>
      <c r="D58" s="6">
        <v>2011</v>
      </c>
      <c r="E58" s="4">
        <v>6</v>
      </c>
      <c r="G58" s="4"/>
    </row>
    <row r="59">
      <c r="A59" s="4">
        <v>23</v>
      </c>
      <c r="B59" s="5" t="s">
        <v>28</v>
      </c>
      <c r="C59" s="5" t="s">
        <v>29</v>
      </c>
      <c r="D59" s="7">
        <v>2012</v>
      </c>
      <c r="E59" s="4">
        <v>2</v>
      </c>
      <c r="G59" s="4"/>
    </row>
    <row r="60">
      <c r="A60" s="4">
        <v>23</v>
      </c>
      <c r="B60" s="5" t="s">
        <v>28</v>
      </c>
      <c r="C60" s="5" t="s">
        <v>29</v>
      </c>
      <c r="D60" s="7">
        <v>2013</v>
      </c>
      <c r="E60" s="4">
        <v>10</v>
      </c>
      <c r="G60" s="4"/>
    </row>
    <row r="61">
      <c r="A61" s="4">
        <v>23</v>
      </c>
      <c r="B61" s="5" t="s">
        <v>28</v>
      </c>
      <c r="C61" s="5" t="s">
        <v>29</v>
      </c>
      <c r="D61" s="8" t="s">
        <v>7</v>
      </c>
      <c r="E61" s="4">
        <v>20</v>
      </c>
      <c r="G61" s="4"/>
    </row>
    <row r="62">
      <c r="A62" s="4">
        <v>24</v>
      </c>
      <c r="B62" s="5" t="s">
        <v>30</v>
      </c>
      <c r="C62" s="5" t="s">
        <v>31</v>
      </c>
      <c r="D62" s="6">
        <v>2010</v>
      </c>
      <c r="E62" s="4">
        <v>8</v>
      </c>
      <c r="G62" s="4"/>
    </row>
    <row r="63">
      <c r="A63" s="4">
        <v>24</v>
      </c>
      <c r="B63" s="5" t="s">
        <v>30</v>
      </c>
      <c r="C63" s="5" t="s">
        <v>31</v>
      </c>
      <c r="D63" s="6">
        <v>2011</v>
      </c>
      <c r="E63" s="4">
        <v>4</v>
      </c>
      <c r="G63" s="4"/>
    </row>
    <row r="64">
      <c r="A64" s="4">
        <v>24</v>
      </c>
      <c r="B64" s="5" t="s">
        <v>30</v>
      </c>
      <c r="C64" s="5" t="s">
        <v>31</v>
      </c>
      <c r="D64" s="7">
        <v>2012</v>
      </c>
      <c r="E64" s="4">
        <v>7</v>
      </c>
      <c r="G64" s="4"/>
    </row>
    <row r="65">
      <c r="A65" s="4">
        <v>24</v>
      </c>
      <c r="B65" s="5" t="s">
        <v>30</v>
      </c>
      <c r="C65" s="5" t="s">
        <v>31</v>
      </c>
      <c r="D65" s="7">
        <v>2013</v>
      </c>
      <c r="E65" s="4">
        <v>6</v>
      </c>
      <c r="G65" s="4"/>
    </row>
    <row r="66">
      <c r="A66" s="4">
        <v>24</v>
      </c>
      <c r="B66" s="5" t="s">
        <v>30</v>
      </c>
      <c r="C66" s="5" t="s">
        <v>31</v>
      </c>
      <c r="D66" s="8" t="s">
        <v>7</v>
      </c>
      <c r="E66" s="4">
        <v>8</v>
      </c>
      <c r="G66" s="4"/>
    </row>
    <row r="67">
      <c r="A67" s="4">
        <v>25</v>
      </c>
      <c r="B67" s="5" t="s">
        <v>32</v>
      </c>
      <c r="C67" s="5" t="s">
        <v>33</v>
      </c>
      <c r="D67" s="6">
        <v>2010</v>
      </c>
      <c r="E67" s="4">
        <v>9</v>
      </c>
      <c r="G67" s="4"/>
    </row>
    <row r="68">
      <c r="A68" s="4">
        <v>25</v>
      </c>
      <c r="B68" s="5" t="s">
        <v>32</v>
      </c>
      <c r="C68" s="5" t="s">
        <v>33</v>
      </c>
      <c r="D68" s="6">
        <v>2011</v>
      </c>
      <c r="E68" s="4">
        <v>12</v>
      </c>
      <c r="G68" s="4"/>
    </row>
    <row r="69">
      <c r="A69" s="4">
        <v>25</v>
      </c>
      <c r="B69" s="5" t="s">
        <v>32</v>
      </c>
      <c r="C69" s="5" t="s">
        <v>33</v>
      </c>
      <c r="D69" s="7">
        <v>2012</v>
      </c>
      <c r="E69" s="4">
        <v>14</v>
      </c>
      <c r="G69" s="4"/>
    </row>
    <row r="70">
      <c r="A70" s="4">
        <v>25</v>
      </c>
      <c r="B70" s="5" t="s">
        <v>32</v>
      </c>
      <c r="C70" s="5" t="s">
        <v>33</v>
      </c>
      <c r="D70" s="7">
        <v>2013</v>
      </c>
      <c r="E70" s="4">
        <v>20</v>
      </c>
      <c r="G70" s="4"/>
    </row>
    <row r="71">
      <c r="A71" s="4">
        <v>25</v>
      </c>
      <c r="B71" s="5" t="s">
        <v>32</v>
      </c>
      <c r="C71" s="5" t="s">
        <v>33</v>
      </c>
      <c r="D71" s="8" t="s">
        <v>7</v>
      </c>
      <c r="E71" s="4">
        <v>59</v>
      </c>
      <c r="G71" s="4"/>
    </row>
    <row r="72">
      <c r="A72" s="4"/>
      <c r="B72" s="5"/>
      <c r="C72" s="5"/>
      <c r="E72" s="9"/>
    </row>
    <row r="73">
      <c r="E73" s="10">
        <f>SUM(E2:E71)</f>
        <v>712</v>
      </c>
    </row>
    <row r="75">
      <c r="E75" s="9"/>
    </row>
    <row r="76">
      <c r="E76" s="10">
        <f>E73</f>
        <v>712</v>
      </c>
    </row>
    <row r="78">
      <c r="C78" t="s">
        <v>34</v>
      </c>
      <c r="E78" s="11">
        <f>'D14'!$E$16+'D12'!E16+'D10'!E16</f>
        <v>712</v>
      </c>
    </row>
    <row r="80">
      <c r="C80" t="s">
        <v>35</v>
      </c>
      <c r="E80">
        <v>688</v>
      </c>
    </row>
    <row r="81">
      <c r="C81" t="s">
        <v>36</v>
      </c>
      <c r="E81">
        <v>615</v>
      </c>
    </row>
    <row r="82">
      <c r="C82" t="s">
        <v>37</v>
      </c>
      <c r="E82">
        <v>653</v>
      </c>
    </row>
  </sheetData>
  <sheetProtection autoFilter="1" deleteColumns="1" deleteRows="1" formatCells="1" formatColumns="1" formatRows="1" insertColumns="1" insertHyperlinks="1" insertRows="1" pivotTables="1" selectLockedCells="1" selectUnlockedCells="1" sheet="0" sort="1"/>
  <printOptions headings="0" gridLines="0"/>
  <pageMargins left="0.78750000000000009" right="0.78750000000000009" top="0.98402777777777772" bottom="0.98472222222222228" header="0.51180555555555562" footer="0.49236111111111114"/>
  <pageSetup paperSize="9" scale="66" firstPageNumber="1" fitToWidth="1" fitToHeight="1" pageOrder="downThenOver" orientation="portrait" usePrinterDefaults="1" blackAndWhite="0" draft="0" cellComments="none" useFirstPageNumber="1" errors="displayed" horizontalDpi="300" verticalDpi="300" copies="1"/>
  <headerFooter>
    <oddFooter>&amp;CP?a?g?e? ?P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4" activeCellId="0" sqref="E4"/>
    </sheetView>
  </sheetViews>
  <sheetFormatPr defaultColWidth="11.5703125" defaultRowHeight="12.75"/>
  <cols>
    <col customWidth="1" min="1" max="1" width="6.42578125"/>
    <col customWidth="1" min="2" max="2" width="8.5703125"/>
    <col customWidth="1" min="3" max="3" width="41.5703125"/>
    <col customWidth="1" min="4" max="4" width="7.5703125"/>
    <col customWidth="1" min="5" max="250" width="9.140625"/>
  </cols>
  <sheetData>
    <row r="1">
      <c r="A1" s="12" t="s">
        <v>38</v>
      </c>
      <c r="B1" s="13" t="s">
        <v>39</v>
      </c>
      <c r="C1" s="13" t="s">
        <v>40</v>
      </c>
      <c r="D1" s="14" t="s">
        <v>3</v>
      </c>
      <c r="E1" s="15" t="s">
        <v>41</v>
      </c>
      <c r="F1" s="12" t="s">
        <v>42</v>
      </c>
      <c r="G1" s="12" t="s">
        <v>43</v>
      </c>
    </row>
    <row r="2">
      <c r="A2" s="16">
        <v>11</v>
      </c>
      <c r="B2" t="s">
        <v>5</v>
      </c>
      <c r="C2" t="s">
        <v>6</v>
      </c>
      <c r="D2" s="17" t="s">
        <v>44</v>
      </c>
      <c r="E2" s="18">
        <f>'Počty registrovaných'!E2+'Počty registrovaných'!E3</f>
        <v>14</v>
      </c>
      <c r="F2" s="19">
        <f>E2*20/E16</f>
        <v>1.4814814814814814</v>
      </c>
      <c r="G2" s="19">
        <v>2</v>
      </c>
    </row>
    <row r="3">
      <c r="A3" s="16">
        <v>12</v>
      </c>
      <c r="B3" t="s">
        <v>8</v>
      </c>
      <c r="C3" t="s">
        <v>9</v>
      </c>
      <c r="D3" s="17" t="s">
        <v>44</v>
      </c>
      <c r="E3" s="18">
        <f>'Počty registrovaných'!E7+'Počty registrovaných'!E8</f>
        <v>26</v>
      </c>
      <c r="F3" s="19">
        <f>E3*20/E16</f>
        <v>2.7513227513227512</v>
      </c>
      <c r="G3" s="19">
        <f t="shared" ref="G3:G15" si="0">ROUND(F3,0)</f>
        <v>3</v>
      </c>
    </row>
    <row r="4">
      <c r="A4" s="16">
        <v>13</v>
      </c>
      <c r="B4" t="s">
        <v>10</v>
      </c>
      <c r="C4" t="s">
        <v>11</v>
      </c>
      <c r="D4" s="17" t="s">
        <v>44</v>
      </c>
      <c r="E4" s="18">
        <f>'Počty registrovaných'!E12+'Počty registrovaných'!E13</f>
        <v>9</v>
      </c>
      <c r="F4" s="19">
        <f>E4*20/E16</f>
        <v>0.95238095238095233</v>
      </c>
      <c r="G4" s="20">
        <f t="shared" si="0"/>
        <v>1</v>
      </c>
    </row>
    <row r="5">
      <c r="A5" s="16">
        <v>14</v>
      </c>
      <c r="B5" t="s">
        <v>12</v>
      </c>
      <c r="C5" t="s">
        <v>13</v>
      </c>
      <c r="D5" s="17" t="s">
        <v>44</v>
      </c>
      <c r="E5" s="18">
        <f>'Počty registrovaných'!E17+'Počty registrovaných'!E18</f>
        <v>11</v>
      </c>
      <c r="F5" s="19">
        <f>E5*20/E16</f>
        <v>1.164021164021164</v>
      </c>
      <c r="G5" s="21">
        <f t="shared" si="0"/>
        <v>1</v>
      </c>
    </row>
    <row r="6">
      <c r="A6" s="16">
        <v>15</v>
      </c>
      <c r="B6" t="s">
        <v>14</v>
      </c>
      <c r="C6" t="s">
        <v>15</v>
      </c>
      <c r="D6" s="17" t="s">
        <v>44</v>
      </c>
      <c r="E6" s="18">
        <f>'Počty registrovaných'!E22+'Počty registrovaných'!E23</f>
        <v>4</v>
      </c>
      <c r="F6" s="19">
        <f>E6*20/E16</f>
        <v>0.42328042328042326</v>
      </c>
      <c r="G6" s="21">
        <v>1</v>
      </c>
    </row>
    <row r="7">
      <c r="A7" s="16">
        <v>16</v>
      </c>
      <c r="B7" t="s">
        <v>16</v>
      </c>
      <c r="C7" t="s">
        <v>17</v>
      </c>
      <c r="D7" s="17" t="s">
        <v>44</v>
      </c>
      <c r="E7" s="18">
        <f>'Počty registrovaných'!E27+'Počty registrovaných'!E28</f>
        <v>8</v>
      </c>
      <c r="F7" s="19">
        <f>E7*20/E16</f>
        <v>0.84656084656084651</v>
      </c>
      <c r="G7" s="21">
        <f t="shared" si="0"/>
        <v>1</v>
      </c>
    </row>
    <row r="8">
      <c r="A8" s="16">
        <v>17</v>
      </c>
      <c r="B8" t="s">
        <v>18</v>
      </c>
      <c r="C8" t="s">
        <v>19</v>
      </c>
      <c r="D8" s="17" t="s">
        <v>44</v>
      </c>
      <c r="E8" s="18">
        <f>'Počty registrovaných'!E32+'Počty registrovaných'!E33</f>
        <v>17</v>
      </c>
      <c r="F8" s="19">
        <f>E8*20/E16</f>
        <v>1.7989417989417988</v>
      </c>
      <c r="G8" s="21">
        <f t="shared" si="0"/>
        <v>2</v>
      </c>
    </row>
    <row r="9">
      <c r="A9" s="16">
        <v>18</v>
      </c>
      <c r="B9" t="s">
        <v>20</v>
      </c>
      <c r="C9" t="s">
        <v>21</v>
      </c>
      <c r="D9" s="17" t="s">
        <v>44</v>
      </c>
      <c r="E9" s="18">
        <f>'Počty registrovaných'!E37+'Počty registrovaných'!E38</f>
        <v>12</v>
      </c>
      <c r="F9" s="19">
        <f>E9*20/E16</f>
        <v>1.2698412698412698</v>
      </c>
      <c r="G9" s="20">
        <f t="shared" si="0"/>
        <v>1</v>
      </c>
    </row>
    <row r="10">
      <c r="A10" s="16">
        <v>19</v>
      </c>
      <c r="B10" t="s">
        <v>22</v>
      </c>
      <c r="C10" t="s">
        <v>23</v>
      </c>
      <c r="D10" s="17" t="s">
        <v>44</v>
      </c>
      <c r="E10" s="18">
        <f>'Počty registrovaných'!E42+'Počty registrovaných'!E43</f>
        <v>11</v>
      </c>
      <c r="F10" s="19">
        <f>E10*20/E16</f>
        <v>1.164021164021164</v>
      </c>
      <c r="G10" s="20">
        <f t="shared" si="0"/>
        <v>1</v>
      </c>
    </row>
    <row r="11">
      <c r="A11" s="16">
        <v>21</v>
      </c>
      <c r="B11" t="s">
        <v>24</v>
      </c>
      <c r="C11" t="s">
        <v>25</v>
      </c>
      <c r="D11" s="17" t="s">
        <v>44</v>
      </c>
      <c r="E11" s="18">
        <f>'Počty registrovaných'!E47+'Počty registrovaných'!E48</f>
        <v>12</v>
      </c>
      <c r="F11" s="19">
        <f>E11*20/E16</f>
        <v>1.2698412698412698</v>
      </c>
      <c r="G11" s="20">
        <f t="shared" si="0"/>
        <v>1</v>
      </c>
    </row>
    <row r="12">
      <c r="A12" s="16">
        <v>22</v>
      </c>
      <c r="B12" t="s">
        <v>26</v>
      </c>
      <c r="C12" t="s">
        <v>27</v>
      </c>
      <c r="D12" s="17" t="s">
        <v>44</v>
      </c>
      <c r="E12" s="18">
        <f>'Počty registrovaných'!E52+'Počty registrovaných'!E53</f>
        <v>19</v>
      </c>
      <c r="F12" s="19">
        <f>E12*20/E16</f>
        <v>2.0105820105820107</v>
      </c>
      <c r="G12" s="20">
        <f t="shared" si="0"/>
        <v>2</v>
      </c>
    </row>
    <row r="13">
      <c r="A13" s="16">
        <v>23</v>
      </c>
      <c r="B13" t="s">
        <v>28</v>
      </c>
      <c r="C13" t="s">
        <v>29</v>
      </c>
      <c r="D13" s="17" t="s">
        <v>44</v>
      </c>
      <c r="E13" s="18">
        <f>'Počty registrovaných'!E57+'Počty registrovaných'!E58</f>
        <v>13</v>
      </c>
      <c r="F13" s="19">
        <f>E13*20/E16</f>
        <v>1.3756613756613756</v>
      </c>
      <c r="G13" s="20">
        <f t="shared" si="0"/>
        <v>1</v>
      </c>
    </row>
    <row r="14">
      <c r="A14" s="16">
        <v>24</v>
      </c>
      <c r="B14" t="s">
        <v>30</v>
      </c>
      <c r="C14" t="s">
        <v>31</v>
      </c>
      <c r="D14" s="17" t="s">
        <v>44</v>
      </c>
      <c r="E14" s="18">
        <f>'Počty registrovaných'!E62+'Počty registrovaných'!E63</f>
        <v>12</v>
      </c>
      <c r="F14" s="19">
        <f>E14*20/E16</f>
        <v>1.2698412698412698</v>
      </c>
      <c r="G14" s="20">
        <f t="shared" si="0"/>
        <v>1</v>
      </c>
    </row>
    <row r="15">
      <c r="A15" s="16">
        <v>25</v>
      </c>
      <c r="B15" t="s">
        <v>32</v>
      </c>
      <c r="C15" t="s">
        <v>33</v>
      </c>
      <c r="D15" s="17" t="s">
        <v>44</v>
      </c>
      <c r="E15" s="18">
        <f>'Počty registrovaných'!E67+'Počty registrovaných'!E68</f>
        <v>21</v>
      </c>
      <c r="F15" s="19">
        <f>E15*20/E16</f>
        <v>2.2222222222222223</v>
      </c>
      <c r="G15" s="20">
        <f t="shared" si="0"/>
        <v>2</v>
      </c>
    </row>
    <row r="16">
      <c r="C16" s="22" t="s">
        <v>45</v>
      </c>
      <c r="E16" s="18">
        <f>SUM(E2:E15)</f>
        <v>189</v>
      </c>
      <c r="F16" s="19">
        <f>SUM(F2:F15)</f>
        <v>19.999999999999996</v>
      </c>
      <c r="G16" s="20">
        <f>SUM(G2:G15)</f>
        <v>20</v>
      </c>
    </row>
    <row r="24">
      <c r="D24" t="s">
        <v>46</v>
      </c>
    </row>
  </sheetData>
  <sheetProtection autoFilter="1" deleteColumns="1" deleteRows="1" formatCells="1" formatColumns="1" formatRows="1" insertColumns="1" insertHyperlinks="1" insertRows="1" pivotTables="1" selectLockedCells="1" selectUnlockedCells="1" sheet="0" sort="1"/>
  <sortState ref="A2:G15">
    <sortCondition ref="A2"/>
  </sortState>
  <printOptions headings="0" gridLines="0"/>
  <pageMargins left="0.78750000000000009" right="0.78750000000000009" top="1.0527777777777778" bottom="1.0527777777777778" header="0.78750000000000009" footer="0.78750000000000009"/>
  <pageSetup paperSize="9" scale="10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>
    <oddHeader>&amp;C&amp;"Times New Roman,obyčejné"&amp;12&amp;A</oddHeader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7" activeCellId="0" sqref="E7"/>
    </sheetView>
  </sheetViews>
  <sheetFormatPr defaultRowHeight="12.75"/>
  <cols>
    <col customWidth="1" min="1" max="1" width="6.42578125"/>
    <col customWidth="1" min="2" max="2" width="8.42578125"/>
    <col customWidth="1" min="3" max="3" width="41.5703125"/>
  </cols>
  <sheetData>
    <row r="1">
      <c r="A1" s="12" t="s">
        <v>38</v>
      </c>
      <c r="B1" s="13" t="s">
        <v>39</v>
      </c>
      <c r="C1" s="13" t="s">
        <v>40</v>
      </c>
      <c r="D1" s="14" t="s">
        <v>3</v>
      </c>
      <c r="E1" s="15" t="s">
        <v>41</v>
      </c>
      <c r="F1" s="12" t="s">
        <v>42</v>
      </c>
      <c r="G1" s="12" t="s">
        <v>43</v>
      </c>
    </row>
    <row r="2">
      <c r="A2" s="16">
        <v>11</v>
      </c>
      <c r="B2" t="s">
        <v>5</v>
      </c>
      <c r="C2" t="s">
        <v>6</v>
      </c>
      <c r="D2" s="23" t="s">
        <v>47</v>
      </c>
      <c r="E2" s="18">
        <f>'Počty registrovaných'!E4+'Počty registrovaných'!E5</f>
        <v>29</v>
      </c>
      <c r="F2" s="19">
        <f>E2*20/E16</f>
        <v>2.6728110599078341</v>
      </c>
      <c r="G2" s="19">
        <f t="shared" ref="G2:G12" si="1">ROUND(F2,0)</f>
        <v>3</v>
      </c>
    </row>
    <row r="3">
      <c r="A3" s="16">
        <v>12</v>
      </c>
      <c r="B3" t="s">
        <v>8</v>
      </c>
      <c r="C3" t="s">
        <v>9</v>
      </c>
      <c r="D3" s="23" t="s">
        <v>47</v>
      </c>
      <c r="E3" s="18">
        <f>'Počty registrovaných'!E9+'Počty registrovaných'!E10</f>
        <v>31</v>
      </c>
      <c r="F3" s="19">
        <f>E3*20/E16</f>
        <v>2.8571428571428572</v>
      </c>
      <c r="G3" s="19">
        <f t="shared" si="1"/>
        <v>3</v>
      </c>
    </row>
    <row r="4">
      <c r="A4" s="16">
        <v>13</v>
      </c>
      <c r="B4" t="s">
        <v>10</v>
      </c>
      <c r="C4" t="s">
        <v>11</v>
      </c>
      <c r="D4" s="23" t="s">
        <v>47</v>
      </c>
      <c r="E4" s="18">
        <f>'Počty registrovaných'!E14+'Počty registrovaných'!E15</f>
        <v>14</v>
      </c>
      <c r="F4" s="19">
        <f>E4*20/E16</f>
        <v>1.2903225806451613</v>
      </c>
      <c r="G4" s="19">
        <f t="shared" si="1"/>
        <v>1</v>
      </c>
    </row>
    <row r="5">
      <c r="A5" s="16">
        <v>14</v>
      </c>
      <c r="B5" t="s">
        <v>12</v>
      </c>
      <c r="C5" t="s">
        <v>13</v>
      </c>
      <c r="D5" s="23" t="s">
        <v>47</v>
      </c>
      <c r="E5" s="18">
        <f>'Počty registrovaných'!E19+'Počty registrovaných'!E20</f>
        <v>10</v>
      </c>
      <c r="F5" s="19">
        <f>E5*20/E16</f>
        <v>0.92165898617511521</v>
      </c>
      <c r="G5" s="19">
        <f t="shared" si="1"/>
        <v>1</v>
      </c>
    </row>
    <row r="6">
      <c r="A6" s="16">
        <v>15</v>
      </c>
      <c r="B6" t="s">
        <v>14</v>
      </c>
      <c r="C6" t="s">
        <v>15</v>
      </c>
      <c r="D6" s="23" t="s">
        <v>47</v>
      </c>
      <c r="E6" s="18">
        <f>'Počty registrovaných'!E24+'Počty registrovaných'!E25</f>
        <v>4</v>
      </c>
      <c r="F6" s="19">
        <f>E6*20/E16</f>
        <v>0.3686635944700461</v>
      </c>
      <c r="G6" s="19">
        <v>1</v>
      </c>
    </row>
    <row r="7">
      <c r="A7" s="16">
        <v>16</v>
      </c>
      <c r="B7" t="s">
        <v>16</v>
      </c>
      <c r="C7" t="s">
        <v>17</v>
      </c>
      <c r="D7" s="23" t="s">
        <v>47</v>
      </c>
      <c r="E7" s="18">
        <f>'Počty registrovaných'!E29+'Počty registrovaných'!E30</f>
        <v>4</v>
      </c>
      <c r="F7" s="19">
        <f>E7*20/E16</f>
        <v>0.3686635944700461</v>
      </c>
      <c r="G7" s="19">
        <v>1</v>
      </c>
    </row>
    <row r="8">
      <c r="A8" s="16">
        <v>17</v>
      </c>
      <c r="B8" t="s">
        <v>18</v>
      </c>
      <c r="C8" t="s">
        <v>19</v>
      </c>
      <c r="D8" s="23" t="s">
        <v>47</v>
      </c>
      <c r="E8" s="18">
        <f>'Počty registrovaných'!E34+'Počty registrovaných'!E35</f>
        <v>20</v>
      </c>
      <c r="F8" s="19">
        <f>E8*20/E16</f>
        <v>1.8433179723502304</v>
      </c>
      <c r="G8" s="19">
        <f t="shared" si="1"/>
        <v>2</v>
      </c>
    </row>
    <row r="9">
      <c r="A9" s="16">
        <v>18</v>
      </c>
      <c r="B9" t="s">
        <v>20</v>
      </c>
      <c r="C9" t="s">
        <v>21</v>
      </c>
      <c r="D9" s="23" t="s">
        <v>47</v>
      </c>
      <c r="E9" s="18">
        <f>'Počty registrovaných'!E39+'Počty registrovaných'!E40</f>
        <v>10</v>
      </c>
      <c r="F9" s="19">
        <f>E9*20/E16</f>
        <v>0.92165898617511521</v>
      </c>
      <c r="G9" s="19">
        <f t="shared" si="1"/>
        <v>1</v>
      </c>
    </row>
    <row r="10">
      <c r="A10" s="16">
        <v>19</v>
      </c>
      <c r="B10" t="s">
        <v>22</v>
      </c>
      <c r="C10" t="s">
        <v>23</v>
      </c>
      <c r="D10" s="23" t="s">
        <v>47</v>
      </c>
      <c r="E10" s="18">
        <f>'Počty registrovaných'!E44+'Počty registrovaných'!E45</f>
        <v>11</v>
      </c>
      <c r="F10" s="19">
        <f>E10*20/E16</f>
        <v>1.0138248847926268</v>
      </c>
      <c r="G10" s="19">
        <f t="shared" si="1"/>
        <v>1</v>
      </c>
      <c r="H10" s="24"/>
    </row>
    <row r="11">
      <c r="A11" s="16">
        <v>21</v>
      </c>
      <c r="B11" t="s">
        <v>24</v>
      </c>
      <c r="C11" t="s">
        <v>25</v>
      </c>
      <c r="D11" s="23" t="s">
        <v>47</v>
      </c>
      <c r="E11" s="18">
        <f>'Počty registrovaných'!E49+'Počty registrovaných'!E50</f>
        <v>5</v>
      </c>
      <c r="F11" s="19">
        <f>E11*20/E16</f>
        <v>0.46082949308755761</v>
      </c>
      <c r="G11" s="19">
        <v>1</v>
      </c>
    </row>
    <row r="12">
      <c r="A12" s="16">
        <v>22</v>
      </c>
      <c r="B12" t="s">
        <v>26</v>
      </c>
      <c r="C12" t="s">
        <v>27</v>
      </c>
      <c r="D12" s="23" t="s">
        <v>47</v>
      </c>
      <c r="E12" s="18">
        <f>'Počty registrovaných'!E54+'Počty registrovaných'!E55</f>
        <v>20</v>
      </c>
      <c r="F12" s="19">
        <f>E12*20/E16</f>
        <v>1.8433179723502304</v>
      </c>
      <c r="G12" s="19">
        <f t="shared" si="1"/>
        <v>2</v>
      </c>
    </row>
    <row r="13">
      <c r="A13" s="16">
        <v>23</v>
      </c>
      <c r="B13" t="s">
        <v>28</v>
      </c>
      <c r="C13" t="s">
        <v>29</v>
      </c>
      <c r="D13" s="23" t="s">
        <v>47</v>
      </c>
      <c r="E13" s="18">
        <f>'Počty registrovaných'!E59+'Počty registrovaných'!E60</f>
        <v>12</v>
      </c>
      <c r="F13" s="19">
        <f>E13*20/E16</f>
        <v>1.1059907834101383</v>
      </c>
      <c r="G13" s="20">
        <f t="shared" ref="G13:G15" si="2">ROUND(F13,0)</f>
        <v>1</v>
      </c>
    </row>
    <row r="14">
      <c r="A14" s="16">
        <v>24</v>
      </c>
      <c r="B14" t="s">
        <v>30</v>
      </c>
      <c r="C14" t="s">
        <v>31</v>
      </c>
      <c r="D14" s="23" t="s">
        <v>47</v>
      </c>
      <c r="E14" s="18">
        <f>'Počty registrovaných'!E64+'Počty registrovaných'!E65</f>
        <v>13</v>
      </c>
      <c r="F14" s="19">
        <f>E14*20/E16</f>
        <v>1.1981566820276497</v>
      </c>
      <c r="G14" s="20">
        <f t="shared" si="2"/>
        <v>1</v>
      </c>
    </row>
    <row r="15">
      <c r="A15" s="16">
        <v>25</v>
      </c>
      <c r="B15" t="s">
        <v>32</v>
      </c>
      <c r="C15" t="s">
        <v>33</v>
      </c>
      <c r="D15" s="23" t="s">
        <v>47</v>
      </c>
      <c r="E15" s="18">
        <f>'Počty registrovaných'!E69+'Počty registrovaných'!E70</f>
        <v>34</v>
      </c>
      <c r="F15" s="19">
        <f>E15*20/E16</f>
        <v>3.1336405529953919</v>
      </c>
      <c r="G15" s="20">
        <f t="shared" si="2"/>
        <v>3</v>
      </c>
      <c r="H15" s="24"/>
    </row>
    <row r="16">
      <c r="C16" s="22" t="s">
        <v>45</v>
      </c>
      <c r="E16" s="18">
        <f>SUM(E2:E15)</f>
        <v>217</v>
      </c>
      <c r="F16" s="19">
        <f>SUM(F2:F15)</f>
        <v>20.000000000000004</v>
      </c>
      <c r="G16" s="20">
        <f>SUM(G2:G15)</f>
        <v>22</v>
      </c>
    </row>
  </sheetData>
  <sheetProtection autoFilter="1" deleteColumns="1" deleteRows="1" formatCells="1" formatColumns="1" formatRows="1" insertColumns="1" insertHyperlinks="1" insertRows="1" pivotTables="1" selectLockedCells="1" selectUnlockedCells="1" sheet="0" sort="1"/>
  <sortState ref="A2:G15">
    <sortCondition ref="A2"/>
  </sortState>
  <printOptions headings="0" gridLines="0"/>
  <pageMargins left="0.78750000000000009" right="0.78750000000000009" top="1.0527777777777778" bottom="1.0527777777777778" header="0.78750000000000009" footer="0.78750000000000009"/>
  <pageSetup paperSize="9" scale="10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>
    <oddHeader>&amp;C&amp;"Times New Roman,obyčejné"&amp;12&amp;A</oddHeader>
    <oddFooter>&amp;C&amp;"Times New Roman,obyčejné"&amp;12Stránka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19" activeCellId="0" sqref="E19"/>
    </sheetView>
  </sheetViews>
  <sheetFormatPr defaultRowHeight="12.75"/>
  <cols>
    <col customWidth="1" min="1" max="1" width="6.42578125"/>
    <col customWidth="1" min="2" max="2" width="8.42578125"/>
    <col customWidth="1" min="3" max="3" width="41.5703125"/>
    <col customWidth="1" min="4" max="4" width="10.85546875"/>
    <col customWidth="1" min="6" max="6" width="10.140625"/>
  </cols>
  <sheetData>
    <row r="1">
      <c r="A1" s="12" t="s">
        <v>38</v>
      </c>
      <c r="B1" s="13" t="s">
        <v>39</v>
      </c>
      <c r="C1" s="13" t="s">
        <v>40</v>
      </c>
      <c r="D1" s="14" t="s">
        <v>3</v>
      </c>
      <c r="E1" s="15" t="s">
        <v>41</v>
      </c>
      <c r="F1" s="12" t="s">
        <v>42</v>
      </c>
      <c r="G1" s="12" t="s">
        <v>43</v>
      </c>
    </row>
    <row r="2">
      <c r="A2" s="16">
        <v>11</v>
      </c>
      <c r="B2" t="s">
        <v>5</v>
      </c>
      <c r="C2" t="s">
        <v>6</v>
      </c>
      <c r="D2" s="25" t="s">
        <v>48</v>
      </c>
      <c r="E2" s="18">
        <f>'Počty registrovaných'!E6</f>
        <v>26</v>
      </c>
      <c r="F2" s="26">
        <f>E2*20/E16</f>
        <v>1.6993464052287581</v>
      </c>
      <c r="G2" s="27">
        <f t="shared" ref="G2:G15" si="3">ROUND(F2,0)</f>
        <v>2</v>
      </c>
    </row>
    <row r="3">
      <c r="A3" s="16">
        <v>12</v>
      </c>
      <c r="B3" t="s">
        <v>8</v>
      </c>
      <c r="C3" t="s">
        <v>9</v>
      </c>
      <c r="D3" s="25" t="s">
        <v>48</v>
      </c>
      <c r="E3" s="18">
        <f>'Počty registrovaných'!E11</f>
        <v>34</v>
      </c>
      <c r="F3" s="26">
        <f>E3*20/E16</f>
        <v>2.2222222222222223</v>
      </c>
      <c r="G3" s="27">
        <f t="shared" si="3"/>
        <v>2</v>
      </c>
    </row>
    <row r="4">
      <c r="A4" s="16">
        <v>13</v>
      </c>
      <c r="B4" t="s">
        <v>10</v>
      </c>
      <c r="C4" t="s">
        <v>11</v>
      </c>
      <c r="D4" s="25" t="s">
        <v>48</v>
      </c>
      <c r="E4" s="18">
        <f>'Počty registrovaných'!E16</f>
        <v>23</v>
      </c>
      <c r="F4" s="26">
        <f>E4*20/E16</f>
        <v>1.5032679738562091</v>
      </c>
      <c r="G4" s="21">
        <f t="shared" si="3"/>
        <v>2</v>
      </c>
    </row>
    <row r="5">
      <c r="A5" s="16">
        <v>14</v>
      </c>
      <c r="B5" t="s">
        <v>12</v>
      </c>
      <c r="C5" t="s">
        <v>13</v>
      </c>
      <c r="D5" s="25" t="s">
        <v>48</v>
      </c>
      <c r="E5" s="18">
        <f>'Počty registrovaných'!E21</f>
        <v>20</v>
      </c>
      <c r="F5" s="26">
        <f>E5*20/E16</f>
        <v>1.3071895424836601</v>
      </c>
      <c r="G5" s="21">
        <f t="shared" si="3"/>
        <v>1</v>
      </c>
    </row>
    <row r="6">
      <c r="A6" s="16">
        <v>15</v>
      </c>
      <c r="B6" t="s">
        <v>14</v>
      </c>
      <c r="C6" t="s">
        <v>15</v>
      </c>
      <c r="D6" s="25" t="s">
        <v>48</v>
      </c>
      <c r="E6" s="18">
        <f>'Počty registrovaných'!E26</f>
        <v>5</v>
      </c>
      <c r="F6" s="26">
        <f>E6*20/E16</f>
        <v>0.32679738562091504</v>
      </c>
      <c r="G6" s="21">
        <v>1</v>
      </c>
    </row>
    <row r="7">
      <c r="A7" s="16">
        <v>16</v>
      </c>
      <c r="B7" t="s">
        <v>16</v>
      </c>
      <c r="C7" t="s">
        <v>17</v>
      </c>
      <c r="D7" s="25" t="s">
        <v>48</v>
      </c>
      <c r="E7" s="18">
        <f>'Počty registrovaných'!E31</f>
        <v>7</v>
      </c>
      <c r="F7" s="26">
        <f>E7*20/E16</f>
        <v>0.45751633986928103</v>
      </c>
      <c r="G7" s="21">
        <v>1</v>
      </c>
    </row>
    <row r="8">
      <c r="A8" s="16">
        <v>17</v>
      </c>
      <c r="B8" t="s">
        <v>18</v>
      </c>
      <c r="C8" t="s">
        <v>19</v>
      </c>
      <c r="D8" s="25" t="s">
        <v>48</v>
      </c>
      <c r="E8" s="18">
        <f>'Počty registrovaných'!E36</f>
        <v>25</v>
      </c>
      <c r="F8" s="26">
        <f>E8*20/E16</f>
        <v>1.6339869281045751</v>
      </c>
      <c r="G8" s="21">
        <f t="shared" si="3"/>
        <v>2</v>
      </c>
    </row>
    <row r="9">
      <c r="A9" s="16">
        <v>18</v>
      </c>
      <c r="B9" t="s">
        <v>20</v>
      </c>
      <c r="C9" t="s">
        <v>21</v>
      </c>
      <c r="D9" s="25" t="s">
        <v>48</v>
      </c>
      <c r="E9" s="18">
        <f>'Počty registrovaných'!E41</f>
        <v>21</v>
      </c>
      <c r="F9" s="26">
        <f>E9*20/E16</f>
        <v>1.3725490196078431</v>
      </c>
      <c r="G9" s="21">
        <f t="shared" si="3"/>
        <v>1</v>
      </c>
    </row>
    <row r="10">
      <c r="A10" s="16">
        <v>19</v>
      </c>
      <c r="B10" t="s">
        <v>22</v>
      </c>
      <c r="C10" t="s">
        <v>23</v>
      </c>
      <c r="D10" s="25" t="s">
        <v>48</v>
      </c>
      <c r="E10" s="18">
        <f>'Počty registrovaných'!E46</f>
        <v>18</v>
      </c>
      <c r="F10" s="26">
        <f>E10*20/E16</f>
        <v>1.1764705882352942</v>
      </c>
      <c r="G10" s="21">
        <f t="shared" si="3"/>
        <v>1</v>
      </c>
    </row>
    <row r="11">
      <c r="A11" s="16">
        <v>21</v>
      </c>
      <c r="B11" t="s">
        <v>24</v>
      </c>
      <c r="C11" t="s">
        <v>25</v>
      </c>
      <c r="D11" s="25" t="s">
        <v>48</v>
      </c>
      <c r="E11" s="18">
        <f>'Počty registrovaných'!E51</f>
        <v>10</v>
      </c>
      <c r="F11" s="26">
        <f>E11*20/E16</f>
        <v>0.65359477124183007</v>
      </c>
      <c r="G11" s="21">
        <f t="shared" si="3"/>
        <v>1</v>
      </c>
    </row>
    <row r="12">
      <c r="A12" s="16">
        <v>22</v>
      </c>
      <c r="B12" t="s">
        <v>26</v>
      </c>
      <c r="C12" t="s">
        <v>27</v>
      </c>
      <c r="D12" s="25" t="s">
        <v>48</v>
      </c>
      <c r="E12" s="18">
        <f>'Počty registrovaných'!E56</f>
        <v>30</v>
      </c>
      <c r="F12" s="26">
        <f>E12*20/E16</f>
        <v>1.9607843137254901</v>
      </c>
      <c r="G12" s="21">
        <f t="shared" si="3"/>
        <v>2</v>
      </c>
    </row>
    <row r="13">
      <c r="A13" s="16">
        <v>23</v>
      </c>
      <c r="B13" t="s">
        <v>28</v>
      </c>
      <c r="C13" t="s">
        <v>29</v>
      </c>
      <c r="D13" s="25" t="s">
        <v>48</v>
      </c>
      <c r="E13" s="18">
        <f>'Počty registrovaných'!E61</f>
        <v>20</v>
      </c>
      <c r="F13" s="26">
        <f>E13*20/E16</f>
        <v>1.3071895424836601</v>
      </c>
      <c r="G13" s="21">
        <f t="shared" si="3"/>
        <v>1</v>
      </c>
    </row>
    <row r="14">
      <c r="A14" s="16">
        <v>24</v>
      </c>
      <c r="B14" t="s">
        <v>30</v>
      </c>
      <c r="C14" t="s">
        <v>31</v>
      </c>
      <c r="D14" s="25" t="s">
        <v>48</v>
      </c>
      <c r="E14" s="18">
        <f>'Počty registrovaných'!E66</f>
        <v>8</v>
      </c>
      <c r="F14" s="26">
        <f>E14*20/E16</f>
        <v>0.52287581699346408</v>
      </c>
      <c r="G14" s="21">
        <f t="shared" si="3"/>
        <v>1</v>
      </c>
    </row>
    <row r="15">
      <c r="A15" s="16">
        <v>25</v>
      </c>
      <c r="B15" t="s">
        <v>32</v>
      </c>
      <c r="C15" t="s">
        <v>33</v>
      </c>
      <c r="D15" s="25" t="s">
        <v>48</v>
      </c>
      <c r="E15" s="18">
        <f>'Počty registrovaných'!E71</f>
        <v>59</v>
      </c>
      <c r="F15" s="26">
        <f>E15*20/E16</f>
        <v>3.8562091503267975</v>
      </c>
      <c r="G15" s="21">
        <f t="shared" si="3"/>
        <v>4</v>
      </c>
    </row>
    <row r="16">
      <c r="C16" s="22" t="s">
        <v>45</v>
      </c>
      <c r="E16" s="18">
        <f>SUM(E2:E15)</f>
        <v>306</v>
      </c>
      <c r="F16" s="19">
        <f>SUM(F2:F15)</f>
        <v>20</v>
      </c>
      <c r="G16" s="20">
        <f>SUM(G2:G15)</f>
        <v>22</v>
      </c>
    </row>
    <row r="25">
      <c r="E25" s="28"/>
    </row>
    <row r="26">
      <c r="D26" t="s">
        <v>46</v>
      </c>
    </row>
  </sheetData>
  <sheetProtection autoFilter="1" deleteColumns="1" deleteRows="1" formatCells="1" formatColumns="1" formatRows="1" insertColumns="1" insertHyperlinks="1" insertRows="1" pivotTables="1" selectLockedCells="1" selectUnlockedCells="1" sheet="0" sort="1"/>
  <sortState ref="A2:G15">
    <sortCondition ref="A2"/>
  </sortState>
  <printOptions headings="0" gridLines="0"/>
  <pageMargins left="0.78750000000000009" right="0.78750000000000009" top="1.0527777777777778" bottom="1.0527777777777778" header="0.78750000000000009" footer="0.78750000000000009"/>
  <pageSetup paperSize="9" scale="10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Hadraba</dc:creator>
  <cp:revision>2</cp:revision>
  <dcterms:created xsi:type="dcterms:W3CDTF">2020-01-21T17:24:50Z</dcterms:created>
  <dcterms:modified xsi:type="dcterms:W3CDTF">2024-02-09T16:30:18Z</dcterms:modified>
</cp:coreProperties>
</file>