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zuvpraze-my.sharepoint.com/personal/xstij016_studenti_czu_cz/Documents/chess/MČech mládeže 2023/"/>
    </mc:Choice>
  </mc:AlternateContent>
  <xr:revisionPtr revIDLastSave="35" documentId="8_{81F6AAE9-6B14-4D95-ABDF-FBBFBA45B2BF}" xr6:coauthVersionLast="47" xr6:coauthVersionMax="47" xr10:uidLastSave="{E8D451AD-B535-4170-B591-14921C1880DE}"/>
  <bookViews>
    <workbookView xWindow="-110" yWindow="-110" windowWidth="25820" windowHeight="15500" activeTab="1" xr2:uid="{CF697DFA-ACAA-4A56-A208-F30CC235AAC1}"/>
  </bookViews>
  <sheets>
    <sheet name="Informace" sheetId="2" r:id="rId1"/>
    <sheet name="Formulář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1" l="1"/>
  <c r="S10" i="1"/>
  <c r="S11" i="1"/>
  <c r="J11" i="1" s="1"/>
  <c r="S12" i="1"/>
  <c r="J12" i="1" s="1"/>
  <c r="S13" i="1"/>
  <c r="S14" i="1"/>
  <c r="J14" i="1" s="1"/>
  <c r="S15" i="1"/>
  <c r="S16" i="1"/>
  <c r="J16" i="1" s="1"/>
  <c r="S17" i="1"/>
  <c r="J17" i="1" s="1"/>
  <c r="S18" i="1"/>
  <c r="J18" i="1" s="1"/>
  <c r="S19" i="1"/>
  <c r="J19" i="1" s="1"/>
  <c r="S20" i="1"/>
  <c r="J20" i="1" s="1"/>
  <c r="S21" i="1"/>
  <c r="J21" i="1" s="1"/>
  <c r="S22" i="1"/>
  <c r="J22" i="1" s="1"/>
  <c r="S23" i="1"/>
  <c r="J23" i="1" s="1"/>
  <c r="S24" i="1"/>
  <c r="J24" i="1" s="1"/>
  <c r="S25" i="1"/>
  <c r="S26" i="1"/>
  <c r="S27" i="1"/>
  <c r="S8" i="1"/>
  <c r="J8" i="1" s="1"/>
  <c r="J10" i="1"/>
  <c r="J13" i="1"/>
  <c r="J27" i="1"/>
  <c r="J15" i="1"/>
  <c r="J25" i="1"/>
  <c r="J26" i="1"/>
  <c r="J9" i="1"/>
  <c r="R10" i="1"/>
  <c r="R11" i="1"/>
  <c r="R14" i="1"/>
  <c r="R15" i="1"/>
  <c r="R18" i="1"/>
  <c r="R19" i="1"/>
  <c r="O9" i="1"/>
  <c r="R9" i="1" s="1"/>
  <c r="O10" i="1"/>
  <c r="O11" i="1"/>
  <c r="O12" i="1"/>
  <c r="R12" i="1" s="1"/>
  <c r="O13" i="1"/>
  <c r="R13" i="1" s="1"/>
  <c r="O14" i="1"/>
  <c r="O15" i="1"/>
  <c r="O16" i="1"/>
  <c r="R16" i="1" s="1"/>
  <c r="O17" i="1"/>
  <c r="R17" i="1" s="1"/>
  <c r="O18" i="1"/>
  <c r="O19" i="1"/>
  <c r="O20" i="1"/>
  <c r="R20" i="1" s="1"/>
  <c r="O21" i="1"/>
  <c r="R21" i="1" s="1"/>
  <c r="O22" i="1"/>
  <c r="R22" i="1" s="1"/>
  <c r="O23" i="1"/>
  <c r="R23" i="1" s="1"/>
  <c r="O24" i="1"/>
  <c r="R24" i="1" s="1"/>
  <c r="O25" i="1"/>
  <c r="R25" i="1" s="1"/>
  <c r="O26" i="1"/>
  <c r="R26" i="1" s="1"/>
  <c r="O27" i="1"/>
  <c r="R27" i="1" s="1"/>
  <c r="O8" i="1"/>
  <c r="R8" i="1" l="1"/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8" i="1"/>
  <c r="P22" i="1" l="1"/>
  <c r="Q22" i="1"/>
  <c r="P23" i="1"/>
  <c r="Q23" i="1"/>
  <c r="P20" i="1"/>
  <c r="Q20" i="1"/>
  <c r="P24" i="1"/>
  <c r="Q24" i="1"/>
  <c r="P27" i="1"/>
  <c r="Q27" i="1"/>
  <c r="P21" i="1"/>
  <c r="Q21" i="1"/>
  <c r="Q8" i="1"/>
  <c r="P8" i="1"/>
  <c r="P26" i="1"/>
  <c r="Q26" i="1"/>
  <c r="P25" i="1"/>
  <c r="Q25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T13" i="1" l="1"/>
  <c r="L13" i="1" s="1"/>
  <c r="T11" i="1"/>
  <c r="L11" i="1" s="1"/>
  <c r="T10" i="1"/>
  <c r="L10" i="1" s="1"/>
  <c r="T17" i="1"/>
  <c r="L17" i="1" s="1"/>
  <c r="T16" i="1"/>
  <c r="L16" i="1" s="1"/>
  <c r="T12" i="1"/>
  <c r="L12" i="1" s="1"/>
  <c r="T9" i="1"/>
  <c r="L9" i="1" s="1"/>
  <c r="T26" i="1"/>
  <c r="L26" i="1" s="1"/>
  <c r="T24" i="1"/>
  <c r="L24" i="1" s="1"/>
  <c r="T27" i="1"/>
  <c r="L27" i="1" s="1"/>
  <c r="T18" i="1"/>
  <c r="L18" i="1" s="1"/>
  <c r="T25" i="1"/>
  <c r="L25" i="1" s="1"/>
  <c r="T8" i="1"/>
  <c r="L8" i="1" s="1"/>
  <c r="T15" i="1"/>
  <c r="L15" i="1" s="1"/>
  <c r="T19" i="1"/>
  <c r="L19" i="1" s="1"/>
  <c r="T14" i="1"/>
  <c r="L14" i="1" s="1"/>
  <c r="T23" i="1"/>
  <c r="L23" i="1" s="1"/>
  <c r="T22" i="1"/>
  <c r="L22" i="1" s="1"/>
  <c r="T21" i="1"/>
  <c r="L21" i="1" s="1"/>
  <c r="T20" i="1"/>
  <c r="L20" i="1" s="1"/>
  <c r="L28" i="1" l="1"/>
</calcChain>
</file>

<file path=xl/sharedStrings.xml><?xml version="1.0" encoding="utf-8"?>
<sst xmlns="http://schemas.openxmlformats.org/spreadsheetml/2006/main" count="65" uniqueCount="60">
  <si>
    <t>Kategorie</t>
  </si>
  <si>
    <t>Jméno a příjmení</t>
  </si>
  <si>
    <t>Vklad</t>
  </si>
  <si>
    <t>Adresa</t>
  </si>
  <si>
    <t>Datum narození</t>
  </si>
  <si>
    <t>Typ ubytování</t>
  </si>
  <si>
    <t>Vyberte ze seznamu</t>
  </si>
  <si>
    <t>Fakturační údaje</t>
  </si>
  <si>
    <t>DD.MM.RRRR</t>
  </si>
  <si>
    <t>Odhad ceny</t>
  </si>
  <si>
    <t>Odhad konečné ceny</t>
  </si>
  <si>
    <t>Číslo OP (18+)</t>
  </si>
  <si>
    <t>pro potřeby hotelu</t>
  </si>
  <si>
    <t>Doplňující informace</t>
  </si>
  <si>
    <t>Velikost pokoje</t>
  </si>
  <si>
    <t>Počet nocí</t>
  </si>
  <si>
    <t>dodržet formát</t>
  </si>
  <si>
    <t>dítě(1);dospělý(0)</t>
  </si>
  <si>
    <t>typ</t>
  </si>
  <si>
    <t>FF(A)</t>
  </si>
  <si>
    <t>FF(B)/P</t>
  </si>
  <si>
    <t>oběd navíc</t>
  </si>
  <si>
    <t>součet</t>
  </si>
  <si>
    <t>Napište částku</t>
  </si>
  <si>
    <t>příplatek</t>
  </si>
  <si>
    <t>Příplatek</t>
  </si>
  <si>
    <t>za volná lůžka</t>
  </si>
  <si>
    <t>Kontaktní osoba</t>
  </si>
  <si>
    <t>ano × ne</t>
  </si>
  <si>
    <t>Mistrovství Čech do 16 let 2023 + FIDE OPEN</t>
  </si>
  <si>
    <t>21. – 28. října 2023</t>
  </si>
  <si>
    <t>Základní vklad ve všech mistrovských turnajích činí 900Kč</t>
  </si>
  <si>
    <t>Základní vklad ve FIDE OPENu činí 1200Kč</t>
  </si>
  <si>
    <t>Přímo postupující a krajští přeborníci (chlapci) 650 Kč</t>
  </si>
  <si>
    <t>Vklad mistrovské turnaje</t>
  </si>
  <si>
    <t>Vklad OPEN</t>
  </si>
  <si>
    <t>Hráči z Listiny talentů ŠSČR v MČech vklad neplatí</t>
  </si>
  <si>
    <t>Hráči s ELO FIDE nad 2299 získají slevu 500Kč</t>
  </si>
  <si>
    <t>Hráči z LT ŠSČR  hradí 300Kč bez možnosti dalších slev</t>
  </si>
  <si>
    <t>Ubytovaní prostřednictvím pořadatele získají slevu 200 Kč</t>
  </si>
  <si>
    <t>Ubytovaní prostřednictvím pořadatele získají slevu 500 Kč</t>
  </si>
  <si>
    <t>Hráči bez platné registrace ŠSČR uhradí příplatek 300 Kč</t>
  </si>
  <si>
    <t>Vysvětlivky k ubytování:</t>
  </si>
  <si>
    <t>Hotelová část hotelu Fit Fun</t>
  </si>
  <si>
    <t>nemá dvoulůžkové (2L) pokoje</t>
  </si>
  <si>
    <t>2L se obsazuje do třílůžkových pokojů s příplatkem za volné lůžko</t>
  </si>
  <si>
    <t>Neobsazená lůžka</t>
  </si>
  <si>
    <t>Na hotelové části 250,-/lůžko/noc</t>
  </si>
  <si>
    <t>na depandanci nebo parkhotelu 150,-/lůžko/noc</t>
  </si>
  <si>
    <t>neobsazené lůžko se účtuje též u 4-5L pokojů se dvěma ložnicemi při obsazení menším počtem osob</t>
  </si>
  <si>
    <t>Pobyt na 7 nocí</t>
  </si>
  <si>
    <t>Pobyt na 8 nocí</t>
  </si>
  <si>
    <t>začíná večeří v pátek 20.10.2023       končí obědem v sobotu 28.10.2023     (8× plná penze)</t>
  </si>
  <si>
    <t xml:space="preserve">je možné doobjednat oběd v sobotu 28.10.2023            </t>
  </si>
  <si>
    <t>začíná obědem v sobotu 21.10.2023             končí snídaní v sobotu 28.10.2023         (7× plná penze)</t>
  </si>
  <si>
    <t>prodloužená první večeře v pátek 20.10. do 21:00 hodin</t>
  </si>
  <si>
    <t>Jednolůžkové pokoje a další výjimky</t>
  </si>
  <si>
    <t>ve formuláři ve velikosti pokoje vyplnit "na vyžádání"</t>
  </si>
  <si>
    <t>1L pokoji ani jeden z hotelů nedisponuje, upřednostníme vedoucí větších výprav, vždy s příplatkem za volné lůžko</t>
  </si>
  <si>
    <t>SO oběd (28.10.)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</si>
</sst>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4"/>
      <name val="Calibri"/>
      <family val="2"/>
      <charset val="238"/>
      <scheme val="minor"/>
    </font>
    <font>
      <b/>
      <sz val="26"/>
      <color theme="4"/>
      <name val="Calibri"/>
      <family val="2"/>
      <charset val="238"/>
      <scheme val="minor"/>
    </font>
    <font>
      <b/>
      <sz val="36"/>
      <color theme="4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36"/>
      <color theme="4"/>
      <name val="Calibri"/>
      <family val="2"/>
      <charset val="238"/>
      <scheme val="minor"/>
    </font>
    <font>
      <sz val="12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5" borderId="19" xfId="0" applyFont="1" applyFill="1" applyBorder="1" applyAlignment="1" applyProtection="1">
      <alignment horizontal="center" vertical="center"/>
      <protection locked="0"/>
    </xf>
    <xf numFmtId="0" fontId="2" fillId="5" borderId="45" xfId="0" applyFont="1" applyFill="1" applyBorder="1" applyAlignment="1" applyProtection="1">
      <alignment horizontal="center" vertical="center"/>
      <protection locked="0"/>
    </xf>
    <xf numFmtId="0" fontId="2" fillId="5" borderId="4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3" borderId="40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33" xfId="0" applyBorder="1" applyProtection="1">
      <protection locked="0"/>
    </xf>
    <xf numFmtId="49" fontId="0" fillId="0" borderId="34" xfId="0" applyNumberFormat="1" applyBorder="1" applyAlignment="1" applyProtection="1">
      <alignment horizontal="center"/>
      <protection locked="0"/>
    </xf>
    <xf numFmtId="0" fontId="0" fillId="0" borderId="34" xfId="0" applyBorder="1" applyProtection="1">
      <protection locked="0"/>
    </xf>
    <xf numFmtId="164" fontId="0" fillId="0" borderId="35" xfId="0" applyNumberFormat="1" applyBorder="1" applyProtection="1">
      <protection locked="0"/>
    </xf>
    <xf numFmtId="0" fontId="0" fillId="0" borderId="17" xfId="0" applyBorder="1" applyProtection="1"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164" fontId="0" fillId="0" borderId="36" xfId="0" applyNumberFormat="1" applyBorder="1" applyProtection="1">
      <protection locked="0"/>
    </xf>
    <xf numFmtId="49" fontId="0" fillId="0" borderId="12" xfId="0" applyNumberFormat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64" fontId="0" fillId="0" borderId="37" xfId="0" applyNumberFormat="1" applyBorder="1" applyProtection="1"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1" fillId="0" borderId="11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/>
    </xf>
    <xf numFmtId="0" fontId="0" fillId="0" borderId="21" xfId="0" applyBorder="1" applyProtection="1"/>
    <xf numFmtId="0" fontId="8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protection locked="0"/>
    </xf>
    <xf numFmtId="0" fontId="8" fillId="4" borderId="47" xfId="0" applyFont="1" applyFill="1" applyBorder="1" applyAlignment="1" applyProtection="1">
      <alignment horizontal="center" vertical="center" wrapText="1"/>
    </xf>
    <xf numFmtId="0" fontId="0" fillId="4" borderId="45" xfId="0" applyFill="1" applyBorder="1" applyAlignment="1" applyProtection="1">
      <alignment horizontal="left" indent="2"/>
      <protection locked="0"/>
    </xf>
    <xf numFmtId="0" fontId="0" fillId="4" borderId="46" xfId="0" applyFill="1" applyBorder="1" applyAlignment="1" applyProtection="1">
      <alignment horizontal="left" indent="2"/>
      <protection locked="0"/>
    </xf>
    <xf numFmtId="0" fontId="0" fillId="0" borderId="0" xfId="0" applyBorder="1" applyProtection="1">
      <protection locked="0"/>
    </xf>
    <xf numFmtId="0" fontId="0" fillId="0" borderId="2" xfId="0" applyBorder="1" applyAlignment="1">
      <alignment vertical="center" wrapText="1"/>
    </xf>
    <xf numFmtId="0" fontId="0" fillId="0" borderId="0" xfId="0" applyBorder="1"/>
    <xf numFmtId="0" fontId="0" fillId="0" borderId="61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0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0" borderId="60" xfId="0" applyFont="1" applyBorder="1" applyAlignment="1">
      <alignment horizontal="center" vertical="center" wrapText="1"/>
    </xf>
    <xf numFmtId="0" fontId="0" fillId="0" borderId="55" xfId="0" applyFont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55" xfId="0" applyBorder="1" applyAlignment="1">
      <alignment horizontal="left" vertical="center" wrapText="1" indent="1"/>
    </xf>
    <xf numFmtId="0" fontId="0" fillId="0" borderId="56" xfId="0" applyBorder="1" applyAlignment="1">
      <alignment horizontal="left" vertical="center" wrapText="1" indent="1"/>
    </xf>
    <xf numFmtId="0" fontId="0" fillId="0" borderId="1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6" fillId="3" borderId="4" xfId="0" quotePrefix="1" applyFont="1" applyFill="1" applyBorder="1" applyAlignment="1" applyProtection="1">
      <alignment horizontal="center"/>
    </xf>
    <xf numFmtId="0" fontId="6" fillId="3" borderId="0" xfId="0" quotePrefix="1" applyFont="1" applyFill="1" applyBorder="1" applyAlignment="1" applyProtection="1">
      <alignment horizontal="center"/>
    </xf>
    <xf numFmtId="0" fontId="6" fillId="3" borderId="5" xfId="0" quotePrefix="1" applyFont="1" applyFill="1" applyBorder="1" applyAlignment="1" applyProtection="1">
      <alignment horizontal="center"/>
    </xf>
    <xf numFmtId="0" fontId="6" fillId="3" borderId="18" xfId="0" quotePrefix="1" applyFont="1" applyFill="1" applyBorder="1" applyAlignment="1" applyProtection="1">
      <alignment horizontal="center"/>
    </xf>
    <xf numFmtId="0" fontId="6" fillId="3" borderId="6" xfId="0" quotePrefix="1" applyFont="1" applyFill="1" applyBorder="1" applyAlignment="1" applyProtection="1">
      <alignment horizontal="center"/>
    </xf>
    <xf numFmtId="0" fontId="6" fillId="3" borderId="7" xfId="0" quotePrefix="1" applyFont="1" applyFill="1" applyBorder="1" applyAlignment="1" applyProtection="1">
      <alignment horizontal="center"/>
    </xf>
    <xf numFmtId="0" fontId="0" fillId="4" borderId="48" xfId="0" applyFill="1" applyBorder="1" applyAlignment="1" applyProtection="1">
      <alignment horizontal="left" indent="3"/>
      <protection locked="0"/>
    </xf>
    <xf numFmtId="0" fontId="0" fillId="4" borderId="49" xfId="0" applyFill="1" applyBorder="1" applyAlignment="1" applyProtection="1">
      <alignment horizontal="left" indent="3"/>
      <protection locked="0"/>
    </xf>
    <xf numFmtId="0" fontId="0" fillId="4" borderId="44" xfId="0" applyFill="1" applyBorder="1" applyAlignment="1" applyProtection="1">
      <alignment horizontal="left" indent="3"/>
      <protection locked="0"/>
    </xf>
    <xf numFmtId="0" fontId="0" fillId="4" borderId="30" xfId="0" applyFill="1" applyBorder="1" applyAlignment="1" applyProtection="1">
      <alignment horizontal="left" indent="3"/>
      <protection locked="0"/>
    </xf>
    <xf numFmtId="0" fontId="0" fillId="4" borderId="31" xfId="0" applyFill="1" applyBorder="1" applyAlignment="1" applyProtection="1">
      <alignment horizontal="left" indent="3"/>
      <protection locked="0"/>
    </xf>
    <xf numFmtId="0" fontId="0" fillId="4" borderId="32" xfId="0" applyFill="1" applyBorder="1" applyAlignment="1" applyProtection="1">
      <alignment horizontal="left" indent="3"/>
      <protection locked="0"/>
    </xf>
    <xf numFmtId="0" fontId="0" fillId="4" borderId="50" xfId="0" applyFill="1" applyBorder="1" applyAlignment="1" applyProtection="1">
      <alignment horizontal="left" wrapText="1" indent="3"/>
      <protection locked="0"/>
    </xf>
    <xf numFmtId="0" fontId="0" fillId="4" borderId="51" xfId="0" applyFill="1" applyBorder="1" applyAlignment="1" applyProtection="1">
      <alignment horizontal="left" indent="3"/>
      <protection locked="0"/>
    </xf>
    <xf numFmtId="0" fontId="0" fillId="4" borderId="42" xfId="0" applyFill="1" applyBorder="1" applyAlignment="1" applyProtection="1">
      <alignment horizontal="left" indent="3"/>
      <protection locked="0"/>
    </xf>
    <xf numFmtId="0" fontId="8" fillId="4" borderId="27" xfId="0" applyFont="1" applyFill="1" applyBorder="1" applyAlignment="1" applyProtection="1">
      <alignment horizontal="center" vertical="center" wrapText="1"/>
    </xf>
    <xf numFmtId="0" fontId="8" fillId="4" borderId="28" xfId="0" applyFont="1" applyFill="1" applyBorder="1" applyAlignment="1" applyProtection="1">
      <alignment horizontal="center" vertical="center" wrapText="1"/>
    </xf>
    <xf numFmtId="0" fontId="8" fillId="4" borderId="29" xfId="0" applyFont="1" applyFill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right"/>
    </xf>
    <xf numFmtId="0" fontId="1" fillId="0" borderId="6" xfId="0" applyFont="1" applyBorder="1" applyAlignment="1" applyProtection="1">
      <alignment horizontal="right"/>
    </xf>
    <xf numFmtId="0" fontId="1" fillId="0" borderId="7" xfId="0" applyFont="1" applyBorder="1" applyAlignment="1" applyProtection="1">
      <alignment horizontal="right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0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18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D23F2-94CA-44C1-B1C2-784552A8D585}">
  <dimension ref="B1:Q22"/>
  <sheetViews>
    <sheetView workbookViewId="0">
      <selection activeCell="C37" sqref="C37"/>
    </sheetView>
  </sheetViews>
  <sheetFormatPr defaultRowHeight="14.5" x14ac:dyDescent="0.35"/>
  <cols>
    <col min="2" max="16" width="10.6328125" customWidth="1"/>
  </cols>
  <sheetData>
    <row r="1" spans="2:17" ht="15" thickBot="1" x14ac:dyDescent="0.4"/>
    <row r="2" spans="2:17" x14ac:dyDescent="0.35">
      <c r="B2" s="104" t="s">
        <v>42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6"/>
    </row>
    <row r="3" spans="2:17" x14ac:dyDescent="0.35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9"/>
    </row>
    <row r="4" spans="2:17" ht="15" thickBot="1" x14ac:dyDescent="0.4">
      <c r="B4" s="110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2"/>
    </row>
    <row r="5" spans="2:17" x14ac:dyDescent="0.35">
      <c r="B5" s="92" t="s">
        <v>43</v>
      </c>
      <c r="C5" s="93"/>
      <c r="D5" s="94"/>
      <c r="E5" s="92" t="s">
        <v>46</v>
      </c>
      <c r="F5" s="93"/>
      <c r="G5" s="94"/>
      <c r="H5" s="92" t="s">
        <v>50</v>
      </c>
      <c r="I5" s="93"/>
      <c r="J5" s="94"/>
      <c r="K5" s="92" t="s">
        <v>51</v>
      </c>
      <c r="L5" s="93"/>
      <c r="M5" s="94"/>
      <c r="N5" s="98" t="s">
        <v>56</v>
      </c>
      <c r="O5" s="99"/>
      <c r="P5" s="100"/>
    </row>
    <row r="6" spans="2:17" ht="15" thickBot="1" x14ac:dyDescent="0.4">
      <c r="B6" s="95"/>
      <c r="C6" s="96"/>
      <c r="D6" s="97"/>
      <c r="E6" s="95"/>
      <c r="F6" s="96"/>
      <c r="G6" s="97"/>
      <c r="H6" s="95"/>
      <c r="I6" s="96"/>
      <c r="J6" s="97"/>
      <c r="K6" s="95"/>
      <c r="L6" s="96"/>
      <c r="M6" s="97"/>
      <c r="N6" s="101"/>
      <c r="O6" s="102"/>
      <c r="P6" s="103"/>
    </row>
    <row r="7" spans="2:17" ht="14.5" customHeight="1" x14ac:dyDescent="0.35">
      <c r="B7" s="84" t="s">
        <v>44</v>
      </c>
      <c r="C7" s="85"/>
      <c r="D7" s="85"/>
      <c r="E7" s="72" t="s">
        <v>47</v>
      </c>
      <c r="F7" s="73"/>
      <c r="G7" s="74"/>
      <c r="H7" s="57" t="s">
        <v>54</v>
      </c>
      <c r="I7" s="58"/>
      <c r="J7" s="58"/>
      <c r="K7" s="57" t="s">
        <v>52</v>
      </c>
      <c r="L7" s="58"/>
      <c r="M7" s="58"/>
      <c r="N7" s="57" t="s">
        <v>58</v>
      </c>
      <c r="O7" s="58"/>
      <c r="P7" s="67"/>
      <c r="Q7" s="53"/>
    </row>
    <row r="8" spans="2:17" x14ac:dyDescent="0.35">
      <c r="B8" s="86"/>
      <c r="C8" s="87"/>
      <c r="D8" s="87"/>
      <c r="E8" s="75"/>
      <c r="F8" s="76"/>
      <c r="G8" s="77"/>
      <c r="H8" s="59"/>
      <c r="I8" s="60"/>
      <c r="J8" s="60"/>
      <c r="K8" s="59"/>
      <c r="L8" s="60"/>
      <c r="M8" s="60"/>
      <c r="N8" s="59"/>
      <c r="O8" s="60"/>
      <c r="P8" s="68"/>
      <c r="Q8" s="53"/>
    </row>
    <row r="9" spans="2:17" ht="14.5" customHeight="1" x14ac:dyDescent="0.35">
      <c r="B9" s="86"/>
      <c r="C9" s="87"/>
      <c r="D9" s="87"/>
      <c r="E9" s="75"/>
      <c r="F9" s="76"/>
      <c r="G9" s="77"/>
      <c r="H9" s="59"/>
      <c r="I9" s="60"/>
      <c r="J9" s="60"/>
      <c r="K9" s="59"/>
      <c r="L9" s="60"/>
      <c r="M9" s="60"/>
      <c r="N9" s="59"/>
      <c r="O9" s="60"/>
      <c r="P9" s="68"/>
      <c r="Q9" s="53"/>
    </row>
    <row r="10" spans="2:17" x14ac:dyDescent="0.35">
      <c r="B10" s="86"/>
      <c r="C10" s="87"/>
      <c r="D10" s="87"/>
      <c r="E10" s="75"/>
      <c r="F10" s="76"/>
      <c r="G10" s="77"/>
      <c r="H10" s="59"/>
      <c r="I10" s="60"/>
      <c r="J10" s="60"/>
      <c r="K10" s="59"/>
      <c r="L10" s="60"/>
      <c r="M10" s="60"/>
      <c r="N10" s="59"/>
      <c r="O10" s="60"/>
      <c r="P10" s="68"/>
      <c r="Q10" s="53"/>
    </row>
    <row r="11" spans="2:17" x14ac:dyDescent="0.35">
      <c r="B11" s="86"/>
      <c r="C11" s="87"/>
      <c r="D11" s="87"/>
      <c r="E11" s="78" t="s">
        <v>48</v>
      </c>
      <c r="F11" s="79"/>
      <c r="G11" s="80"/>
      <c r="H11" s="59"/>
      <c r="I11" s="60"/>
      <c r="J11" s="60"/>
      <c r="K11" s="59"/>
      <c r="L11" s="60"/>
      <c r="M11" s="60"/>
      <c r="N11" s="59"/>
      <c r="O11" s="60"/>
      <c r="P11" s="68"/>
      <c r="Q11" s="53"/>
    </row>
    <row r="12" spans="2:17" x14ac:dyDescent="0.35">
      <c r="B12" s="86"/>
      <c r="C12" s="87"/>
      <c r="D12" s="87"/>
      <c r="E12" s="75"/>
      <c r="F12" s="76"/>
      <c r="G12" s="77"/>
      <c r="H12" s="59"/>
      <c r="I12" s="60"/>
      <c r="J12" s="60"/>
      <c r="K12" s="59"/>
      <c r="L12" s="60"/>
      <c r="M12" s="60"/>
      <c r="N12" s="59"/>
      <c r="O12" s="60"/>
      <c r="P12" s="68"/>
      <c r="Q12" s="53"/>
    </row>
    <row r="13" spans="2:17" x14ac:dyDescent="0.35">
      <c r="B13" s="88"/>
      <c r="C13" s="89"/>
      <c r="D13" s="89"/>
      <c r="E13" s="81"/>
      <c r="F13" s="82"/>
      <c r="G13" s="83"/>
      <c r="H13" s="61"/>
      <c r="I13" s="62"/>
      <c r="J13" s="62"/>
      <c r="K13" s="61"/>
      <c r="L13" s="62"/>
      <c r="M13" s="62"/>
      <c r="N13" s="61"/>
      <c r="O13" s="62"/>
      <c r="P13" s="69"/>
      <c r="Q13" s="53"/>
    </row>
    <row r="14" spans="2:17" x14ac:dyDescent="0.35">
      <c r="B14" s="63" t="s">
        <v>45</v>
      </c>
      <c r="C14" s="64"/>
      <c r="D14" s="64"/>
      <c r="E14" s="78" t="s">
        <v>49</v>
      </c>
      <c r="F14" s="79"/>
      <c r="G14" s="79"/>
      <c r="H14" s="63" t="s">
        <v>53</v>
      </c>
      <c r="I14" s="64"/>
      <c r="J14" s="64"/>
      <c r="K14" s="63" t="s">
        <v>55</v>
      </c>
      <c r="L14" s="64"/>
      <c r="M14" s="64"/>
      <c r="N14" s="63" t="s">
        <v>57</v>
      </c>
      <c r="O14" s="64"/>
      <c r="P14" s="70"/>
      <c r="Q14" s="53"/>
    </row>
    <row r="15" spans="2:17" x14ac:dyDescent="0.35">
      <c r="B15" s="59"/>
      <c r="C15" s="60"/>
      <c r="D15" s="60"/>
      <c r="E15" s="75"/>
      <c r="F15" s="76"/>
      <c r="G15" s="76"/>
      <c r="H15" s="59"/>
      <c r="I15" s="60"/>
      <c r="J15" s="60"/>
      <c r="K15" s="59"/>
      <c r="L15" s="60"/>
      <c r="M15" s="60"/>
      <c r="N15" s="59"/>
      <c r="O15" s="60"/>
      <c r="P15" s="68"/>
      <c r="Q15" s="53"/>
    </row>
    <row r="16" spans="2:17" x14ac:dyDescent="0.35">
      <c r="B16" s="59"/>
      <c r="C16" s="60"/>
      <c r="D16" s="60"/>
      <c r="E16" s="75"/>
      <c r="F16" s="76"/>
      <c r="G16" s="76"/>
      <c r="H16" s="59"/>
      <c r="I16" s="60"/>
      <c r="J16" s="60"/>
      <c r="K16" s="59"/>
      <c r="L16" s="60"/>
      <c r="M16" s="60"/>
      <c r="N16" s="59"/>
      <c r="O16" s="60"/>
      <c r="P16" s="68"/>
      <c r="Q16" s="53"/>
    </row>
    <row r="17" spans="2:17" x14ac:dyDescent="0.35">
      <c r="B17" s="59"/>
      <c r="C17" s="60"/>
      <c r="D17" s="60"/>
      <c r="E17" s="75"/>
      <c r="F17" s="76"/>
      <c r="G17" s="76"/>
      <c r="H17" s="59"/>
      <c r="I17" s="60"/>
      <c r="J17" s="60"/>
      <c r="K17" s="59"/>
      <c r="L17" s="60"/>
      <c r="M17" s="60"/>
      <c r="N17" s="59"/>
      <c r="O17" s="60"/>
      <c r="P17" s="68"/>
      <c r="Q17" s="53"/>
    </row>
    <row r="18" spans="2:17" x14ac:dyDescent="0.35">
      <c r="B18" s="59"/>
      <c r="C18" s="60"/>
      <c r="D18" s="60"/>
      <c r="E18" s="75"/>
      <c r="F18" s="76"/>
      <c r="G18" s="76"/>
      <c r="H18" s="59"/>
      <c r="I18" s="60"/>
      <c r="J18" s="60"/>
      <c r="K18" s="59"/>
      <c r="L18" s="60"/>
      <c r="M18" s="60"/>
      <c r="N18" s="59"/>
      <c r="O18" s="60"/>
      <c r="P18" s="68"/>
      <c r="Q18" s="53"/>
    </row>
    <row r="19" spans="2:17" x14ac:dyDescent="0.35">
      <c r="B19" s="59"/>
      <c r="C19" s="60"/>
      <c r="D19" s="60"/>
      <c r="E19" s="75"/>
      <c r="F19" s="76"/>
      <c r="G19" s="76"/>
      <c r="H19" s="59"/>
      <c r="I19" s="60"/>
      <c r="J19" s="60"/>
      <c r="K19" s="59"/>
      <c r="L19" s="60"/>
      <c r="M19" s="60"/>
      <c r="N19" s="59"/>
      <c r="O19" s="60"/>
      <c r="P19" s="68"/>
      <c r="Q19" s="53"/>
    </row>
    <row r="20" spans="2:17" ht="15" thickBot="1" x14ac:dyDescent="0.4">
      <c r="B20" s="65"/>
      <c r="C20" s="66"/>
      <c r="D20" s="66"/>
      <c r="E20" s="90"/>
      <c r="F20" s="91"/>
      <c r="G20" s="91"/>
      <c r="H20" s="65"/>
      <c r="I20" s="66"/>
      <c r="J20" s="66"/>
      <c r="K20" s="65"/>
      <c r="L20" s="66"/>
      <c r="M20" s="66"/>
      <c r="N20" s="65"/>
      <c r="O20" s="66"/>
      <c r="P20" s="71"/>
      <c r="Q20" s="53"/>
    </row>
    <row r="21" spans="2:17" x14ac:dyDescent="0.35">
      <c r="B21" s="52"/>
      <c r="C21" s="54"/>
      <c r="D21" s="55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3"/>
    </row>
    <row r="22" spans="2:17" x14ac:dyDescent="0.35">
      <c r="B22" s="53"/>
      <c r="E22" s="53"/>
      <c r="H22" s="53"/>
      <c r="I22" s="53"/>
      <c r="J22" s="53"/>
      <c r="K22" s="53"/>
      <c r="L22" s="53"/>
    </row>
  </sheetData>
  <mergeCells count="17">
    <mergeCell ref="K5:M6"/>
    <mergeCell ref="N5:P6"/>
    <mergeCell ref="B2:P4"/>
    <mergeCell ref="B5:D6"/>
    <mergeCell ref="E5:G6"/>
    <mergeCell ref="H5:J6"/>
    <mergeCell ref="B7:D13"/>
    <mergeCell ref="B14:D20"/>
    <mergeCell ref="E14:G20"/>
    <mergeCell ref="H7:J13"/>
    <mergeCell ref="H14:J20"/>
    <mergeCell ref="K7:M13"/>
    <mergeCell ref="K14:M20"/>
    <mergeCell ref="N7:P13"/>
    <mergeCell ref="N14:P20"/>
    <mergeCell ref="E7:G10"/>
    <mergeCell ref="E11:G1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49106-FE50-4355-A0D1-292704E1DA9A}">
  <sheetPr codeName="List1"/>
  <dimension ref="A1:AZ41"/>
  <sheetViews>
    <sheetView tabSelected="1" zoomScale="80" zoomScaleNormal="80" workbookViewId="0">
      <pane xSplit="1" topLeftCell="B1" activePane="topRight" state="frozen"/>
      <selection pane="topRight" activeCell="I10" sqref="I10"/>
    </sheetView>
  </sheetViews>
  <sheetFormatPr defaultRowHeight="14.5" x14ac:dyDescent="0.35"/>
  <cols>
    <col min="1" max="1" width="20.6328125" style="22" customWidth="1"/>
    <col min="2" max="5" width="16.6328125" style="22" customWidth="1"/>
    <col min="6" max="6" width="20.6328125" style="22" customWidth="1"/>
    <col min="7" max="11" width="16.6328125" style="22" customWidth="1"/>
    <col min="12" max="12" width="11.36328125" style="22" bestFit="1" customWidth="1"/>
    <col min="13" max="13" width="55.453125" style="22" customWidth="1"/>
    <col min="14" max="14" width="8.7265625" style="23" hidden="1" customWidth="1"/>
    <col min="15" max="19" width="8.7265625" style="22" hidden="1" customWidth="1"/>
    <col min="20" max="20" width="8.81640625" style="22" hidden="1" customWidth="1"/>
    <col min="21" max="23" width="8.7265625" style="22" customWidth="1"/>
    <col min="24" max="24" width="8.7265625" style="23" customWidth="1"/>
    <col min="25" max="52" width="8.7265625" style="22" customWidth="1"/>
    <col min="53" max="16384" width="8.7265625" style="22"/>
  </cols>
  <sheetData>
    <row r="1" spans="1:52" ht="26" customHeight="1" thickBot="1" x14ac:dyDescent="0.4">
      <c r="A1" s="113" t="s">
        <v>29</v>
      </c>
      <c r="B1" s="113"/>
      <c r="C1" s="113"/>
      <c r="D1" s="113"/>
      <c r="E1" s="113"/>
      <c r="F1" s="113"/>
      <c r="G1" s="113"/>
      <c r="H1" s="114"/>
      <c r="I1" s="132" t="s">
        <v>34</v>
      </c>
      <c r="J1" s="133"/>
      <c r="K1" s="133"/>
      <c r="L1" s="134"/>
      <c r="M1" s="48" t="s">
        <v>35</v>
      </c>
      <c r="N1" s="46"/>
      <c r="O1" s="46"/>
      <c r="P1" s="46"/>
      <c r="S1" s="51"/>
      <c r="T1" s="51"/>
      <c r="U1" s="51"/>
    </row>
    <row r="2" spans="1:52" ht="15" customHeight="1" thickTop="1" x14ac:dyDescent="0.35">
      <c r="A2" s="115"/>
      <c r="B2" s="115"/>
      <c r="C2" s="115"/>
      <c r="D2" s="115"/>
      <c r="E2" s="115"/>
      <c r="F2" s="115"/>
      <c r="G2" s="115"/>
      <c r="H2" s="116"/>
      <c r="I2" s="126" t="s">
        <v>31</v>
      </c>
      <c r="J2" s="127"/>
      <c r="K2" s="127"/>
      <c r="L2" s="128"/>
      <c r="M2" s="49" t="s">
        <v>32</v>
      </c>
      <c r="N2" s="47"/>
      <c r="O2" s="47"/>
      <c r="P2" s="47"/>
      <c r="S2" s="51"/>
      <c r="T2" s="51"/>
      <c r="U2" s="51"/>
    </row>
    <row r="3" spans="1:52" ht="14.5" customHeight="1" x14ac:dyDescent="0.35">
      <c r="A3" s="115"/>
      <c r="B3" s="115"/>
      <c r="C3" s="115"/>
      <c r="D3" s="115"/>
      <c r="E3" s="115"/>
      <c r="F3" s="115"/>
      <c r="G3" s="115"/>
      <c r="H3" s="116"/>
      <c r="I3" s="123" t="s">
        <v>33</v>
      </c>
      <c r="J3" s="124"/>
      <c r="K3" s="124"/>
      <c r="L3" s="125"/>
      <c r="M3" s="49" t="s">
        <v>37</v>
      </c>
      <c r="N3" s="47"/>
      <c r="O3" s="47"/>
      <c r="P3" s="47"/>
      <c r="S3" s="51"/>
      <c r="T3" s="51"/>
      <c r="U3" s="51"/>
    </row>
    <row r="4" spans="1:52" ht="15" customHeight="1" x14ac:dyDescent="0.35">
      <c r="A4" s="117" t="s">
        <v>30</v>
      </c>
      <c r="B4" s="118"/>
      <c r="C4" s="118"/>
      <c r="D4" s="118"/>
      <c r="E4" s="118"/>
      <c r="F4" s="118"/>
      <c r="G4" s="118"/>
      <c r="H4" s="119"/>
      <c r="I4" s="123" t="s">
        <v>36</v>
      </c>
      <c r="J4" s="124"/>
      <c r="K4" s="124"/>
      <c r="L4" s="125"/>
      <c r="M4" s="49" t="s">
        <v>38</v>
      </c>
      <c r="N4" s="47"/>
      <c r="O4" s="47"/>
      <c r="P4" s="47"/>
      <c r="S4" s="51"/>
      <c r="T4" s="51"/>
      <c r="U4" s="51"/>
    </row>
    <row r="5" spans="1:52" ht="15" customHeight="1" thickBot="1" x14ac:dyDescent="0.4">
      <c r="A5" s="120"/>
      <c r="B5" s="121"/>
      <c r="C5" s="121"/>
      <c r="D5" s="121"/>
      <c r="E5" s="121"/>
      <c r="F5" s="121"/>
      <c r="G5" s="121"/>
      <c r="H5" s="122"/>
      <c r="I5" s="129" t="s">
        <v>39</v>
      </c>
      <c r="J5" s="130"/>
      <c r="K5" s="130"/>
      <c r="L5" s="131"/>
      <c r="M5" s="50" t="s">
        <v>40</v>
      </c>
      <c r="N5" s="47"/>
      <c r="O5" s="47"/>
      <c r="P5" s="47"/>
      <c r="S5" s="51"/>
      <c r="T5" s="51"/>
      <c r="U5" s="51"/>
    </row>
    <row r="6" spans="1:52" ht="15" thickBot="1" x14ac:dyDescent="0.4">
      <c r="A6" s="39" t="s">
        <v>1</v>
      </c>
      <c r="B6" s="39" t="s">
        <v>0</v>
      </c>
      <c r="C6" s="39" t="s">
        <v>4</v>
      </c>
      <c r="D6" s="39" t="s">
        <v>11</v>
      </c>
      <c r="E6" s="40" t="s">
        <v>3</v>
      </c>
      <c r="F6" s="39" t="s">
        <v>5</v>
      </c>
      <c r="G6" s="41" t="s">
        <v>15</v>
      </c>
      <c r="H6" s="41" t="s">
        <v>59</v>
      </c>
      <c r="I6" s="41" t="s">
        <v>14</v>
      </c>
      <c r="J6" s="41" t="s">
        <v>25</v>
      </c>
      <c r="K6" s="39" t="s">
        <v>2</v>
      </c>
      <c r="L6" s="39" t="s">
        <v>9</v>
      </c>
      <c r="M6" s="50" t="s">
        <v>41</v>
      </c>
    </row>
    <row r="7" spans="1:52" ht="15" thickBot="1" x14ac:dyDescent="0.4">
      <c r="A7" s="42" t="s">
        <v>16</v>
      </c>
      <c r="B7" s="43" t="s">
        <v>6</v>
      </c>
      <c r="C7" s="42" t="s">
        <v>8</v>
      </c>
      <c r="D7" s="42" t="s">
        <v>12</v>
      </c>
      <c r="E7" s="42" t="s">
        <v>12</v>
      </c>
      <c r="F7" s="44" t="s">
        <v>6</v>
      </c>
      <c r="G7" s="44" t="s">
        <v>6</v>
      </c>
      <c r="H7" s="44" t="s">
        <v>28</v>
      </c>
      <c r="I7" s="44" t="s">
        <v>6</v>
      </c>
      <c r="J7" s="43" t="s">
        <v>26</v>
      </c>
      <c r="K7" s="43" t="s">
        <v>23</v>
      </c>
      <c r="L7" s="45"/>
      <c r="M7" s="39" t="s">
        <v>13</v>
      </c>
      <c r="N7" s="23" t="s">
        <v>18</v>
      </c>
      <c r="O7" s="23" t="s">
        <v>17</v>
      </c>
      <c r="P7" s="23" t="s">
        <v>19</v>
      </c>
      <c r="Q7" s="23" t="s">
        <v>20</v>
      </c>
      <c r="R7" s="23" t="s">
        <v>21</v>
      </c>
      <c r="S7" s="23" t="s">
        <v>24</v>
      </c>
      <c r="T7" s="23" t="s">
        <v>22</v>
      </c>
      <c r="AT7" s="24"/>
      <c r="AU7" s="24"/>
      <c r="AV7" s="24"/>
      <c r="AW7" s="24"/>
      <c r="AX7" s="24"/>
      <c r="AY7" s="24"/>
      <c r="AZ7" s="24"/>
    </row>
    <row r="8" spans="1:52" ht="15" thickBot="1" x14ac:dyDescent="0.4">
      <c r="A8" s="25"/>
      <c r="B8" s="9"/>
      <c r="C8" s="26"/>
      <c r="D8" s="27"/>
      <c r="E8" s="28"/>
      <c r="F8" s="10"/>
      <c r="G8" s="10"/>
      <c r="H8" s="10"/>
      <c r="I8" s="10"/>
      <c r="J8" s="17">
        <f>S8</f>
        <v>0</v>
      </c>
      <c r="K8" s="11"/>
      <c r="L8" s="20">
        <f>IF(I8="Na vyžádání","cena bude upřesněna",T8)</f>
        <v>0</v>
      </c>
      <c r="M8" s="13"/>
      <c r="N8" s="23">
        <f>IF(F8="Fit Fun (hotelová část)","A",IF(F8="Fit Fun (depandance)","B",IF(F8="Parkhotel","C",0)))</f>
        <v>0</v>
      </c>
      <c r="O8" s="22">
        <f>IF(OR(B8="D12",B8="H12",B8="D14",B8="H14",B8="D16",B8="H16"),1,IF(OR(B8="FIDE OPEN",B8="Doprovod"),IF(2023-RIGHT(C8, 4)&lt;=15, 1, 0),0))</f>
        <v>0</v>
      </c>
      <c r="P8" s="22">
        <f>IF(N8="A",IF(G8=7,IF(O8=1,6650,7630),IF(G8=8,IF(O8=1,7600,8720),0)),0)</f>
        <v>0</v>
      </c>
      <c r="Q8" s="22">
        <f>IF(OR(N8="B",N8="C"),IF(G8=7,IF(O8=1,5950,6930),IF(G8=8,IF(O8=1,6800,7920),0)),0)</f>
        <v>0</v>
      </c>
      <c r="R8" s="22">
        <f>IF(G8=8,0,IF(H8="ano",IF(O8=1,200,290),0))</f>
        <v>0</v>
      </c>
      <c r="S8" s="22">
        <f>IF(F8="Fit Fun (hotelová část)",IF(I8="dvoulůžkový pokoj",125*G8,0),IF(F8="Parkhotel",IF(I8="dvoulůžkový pokoj",75*G8,0),0))</f>
        <v>0</v>
      </c>
      <c r="T8" s="22">
        <f>P8+Q8+R8+K8+J8</f>
        <v>0</v>
      </c>
    </row>
    <row r="9" spans="1:52" ht="15" thickBot="1" x14ac:dyDescent="0.4">
      <c r="A9" s="29"/>
      <c r="B9" s="4"/>
      <c r="C9" s="30"/>
      <c r="D9" s="31"/>
      <c r="E9" s="32"/>
      <c r="F9" s="2"/>
      <c r="G9" s="2"/>
      <c r="H9" s="5"/>
      <c r="I9" s="2"/>
      <c r="J9" s="18">
        <f>S9</f>
        <v>0</v>
      </c>
      <c r="K9" s="6"/>
      <c r="L9" s="20">
        <f t="shared" ref="L9:L27" si="0">IF(I9="Na vyžádání","cena bude upřesněna",T9)</f>
        <v>0</v>
      </c>
      <c r="M9" s="14"/>
      <c r="N9" s="23">
        <f t="shared" ref="N9:N27" si="1">IF(F9="Fit Fun (hotelová část)","A",IF(F9="Fit Fun (depandance)","B",IF(F9="Parkhotel","C",0)))</f>
        <v>0</v>
      </c>
      <c r="O9" s="22">
        <f t="shared" ref="O9:O27" si="2">IF(OR(B9="D12",B9="H12",B9="D14",B9="H14",B9="D16",B9="H16"),1,IF(OR(B9="FIDE OPEN",B9="Doprovod"),IF(2023-RIGHT(C9, 4)&lt;=15, 1, 0),0))</f>
        <v>0</v>
      </c>
      <c r="P9" s="22">
        <f>IF(N9="A",IF(G9=7,IF(O9=1,6650,7630),IF(G9=8,IF(O9=1,7600,8720),0)),0)</f>
        <v>0</v>
      </c>
      <c r="Q9" s="22">
        <f>IF(OR(N9="B",N9="C"),IF(G9=7,IF(O9=1,5950,6930),IF(G9=8,IF(O9=1,6800,7920),0)),0)</f>
        <v>0</v>
      </c>
      <c r="R9" s="22">
        <f t="shared" ref="R9:R27" si="3">IF(G9=8,0,IF(H9="ano",IF(O9=1,200,290),0))</f>
        <v>0</v>
      </c>
      <c r="S9" s="22">
        <f t="shared" ref="S9:S27" si="4">IF(F9="Fit Fun (hotelová část)",IF(I9="dvoulůžkový pokoj",125*G9,0),IF(F9="Parkhotel",IF(I9="dvoulůžkový pokoj",75*G9,0),0))</f>
        <v>0</v>
      </c>
      <c r="T9" s="22">
        <f t="shared" ref="T9:T27" si="5">P9+Q9+R9+K9+J9</f>
        <v>0</v>
      </c>
    </row>
    <row r="10" spans="1:52" ht="15" thickBot="1" x14ac:dyDescent="0.4">
      <c r="A10" s="29"/>
      <c r="B10" s="4"/>
      <c r="C10" s="33"/>
      <c r="D10" s="31"/>
      <c r="E10" s="32"/>
      <c r="F10" s="5"/>
      <c r="G10" s="5"/>
      <c r="H10" s="5"/>
      <c r="I10" s="5"/>
      <c r="J10" s="18">
        <f t="shared" ref="J10:J26" si="6">S10</f>
        <v>0</v>
      </c>
      <c r="K10" s="6"/>
      <c r="L10" s="20">
        <f t="shared" si="0"/>
        <v>0</v>
      </c>
      <c r="M10" s="14"/>
      <c r="N10" s="23">
        <f t="shared" si="1"/>
        <v>0</v>
      </c>
      <c r="O10" s="22">
        <f t="shared" si="2"/>
        <v>0</v>
      </c>
      <c r="P10" s="22">
        <f t="shared" ref="P10:P27" si="7">IF(N10="A",IF(G10=7,IF(O10=1,6650,7630),IF(G10=8,IF(O10=1,7600,8720),0)),0)</f>
        <v>0</v>
      </c>
      <c r="Q10" s="22">
        <f t="shared" ref="Q10:Q27" si="8">IF(OR(N10="B",N10="C"),IF(G10=7,IF(O10=1,5950,6930),IF(G10=8,IF(O10=1,6800,7920),0)),0)</f>
        <v>0</v>
      </c>
      <c r="R10" s="22">
        <f t="shared" si="3"/>
        <v>0</v>
      </c>
      <c r="S10" s="22">
        <f t="shared" si="4"/>
        <v>0</v>
      </c>
      <c r="T10" s="22">
        <f t="shared" si="5"/>
        <v>0</v>
      </c>
    </row>
    <row r="11" spans="1:52" ht="15" thickBot="1" x14ac:dyDescent="0.4">
      <c r="A11" s="29"/>
      <c r="B11" s="4"/>
      <c r="C11" s="30"/>
      <c r="D11" s="31"/>
      <c r="E11" s="32"/>
      <c r="F11" s="2"/>
      <c r="G11" s="2"/>
      <c r="H11" s="5"/>
      <c r="I11" s="2"/>
      <c r="J11" s="18">
        <f t="shared" si="6"/>
        <v>0</v>
      </c>
      <c r="K11" s="6"/>
      <c r="L11" s="20">
        <f t="shared" si="0"/>
        <v>0</v>
      </c>
      <c r="M11" s="14"/>
      <c r="N11" s="23">
        <f t="shared" si="1"/>
        <v>0</v>
      </c>
      <c r="O11" s="22">
        <f t="shared" si="2"/>
        <v>0</v>
      </c>
      <c r="P11" s="22">
        <f t="shared" si="7"/>
        <v>0</v>
      </c>
      <c r="Q11" s="22">
        <f t="shared" si="8"/>
        <v>0</v>
      </c>
      <c r="R11" s="22">
        <f t="shared" si="3"/>
        <v>0</v>
      </c>
      <c r="S11" s="22">
        <f t="shared" si="4"/>
        <v>0</v>
      </c>
      <c r="T11" s="22">
        <f t="shared" si="5"/>
        <v>0</v>
      </c>
    </row>
    <row r="12" spans="1:52" ht="15" thickBot="1" x14ac:dyDescent="0.4">
      <c r="A12" s="29"/>
      <c r="B12" s="4"/>
      <c r="C12" s="33"/>
      <c r="D12" s="31"/>
      <c r="E12" s="32"/>
      <c r="F12" s="5"/>
      <c r="G12" s="5"/>
      <c r="H12" s="5"/>
      <c r="I12" s="5"/>
      <c r="J12" s="18">
        <f t="shared" si="6"/>
        <v>0</v>
      </c>
      <c r="K12" s="6"/>
      <c r="L12" s="20">
        <f t="shared" si="0"/>
        <v>0</v>
      </c>
      <c r="M12" s="14"/>
      <c r="N12" s="23">
        <f t="shared" si="1"/>
        <v>0</v>
      </c>
      <c r="O12" s="22">
        <f t="shared" si="2"/>
        <v>0</v>
      </c>
      <c r="P12" s="22">
        <f t="shared" si="7"/>
        <v>0</v>
      </c>
      <c r="Q12" s="22">
        <f t="shared" si="8"/>
        <v>0</v>
      </c>
      <c r="R12" s="22">
        <f t="shared" si="3"/>
        <v>0</v>
      </c>
      <c r="S12" s="22">
        <f t="shared" si="4"/>
        <v>0</v>
      </c>
      <c r="T12" s="22">
        <f t="shared" si="5"/>
        <v>0</v>
      </c>
    </row>
    <row r="13" spans="1:52" ht="15" thickBot="1" x14ac:dyDescent="0.4">
      <c r="A13" s="29"/>
      <c r="B13" s="4"/>
      <c r="C13" s="30"/>
      <c r="D13" s="31"/>
      <c r="E13" s="32"/>
      <c r="F13" s="5"/>
      <c r="G13" s="2"/>
      <c r="H13" s="5"/>
      <c r="I13" s="2"/>
      <c r="J13" s="18">
        <f t="shared" si="6"/>
        <v>0</v>
      </c>
      <c r="K13" s="6"/>
      <c r="L13" s="20">
        <f t="shared" si="0"/>
        <v>0</v>
      </c>
      <c r="M13" s="14"/>
      <c r="N13" s="23">
        <f t="shared" si="1"/>
        <v>0</v>
      </c>
      <c r="O13" s="22">
        <f t="shared" si="2"/>
        <v>0</v>
      </c>
      <c r="P13" s="22">
        <f t="shared" si="7"/>
        <v>0</v>
      </c>
      <c r="Q13" s="22">
        <f t="shared" si="8"/>
        <v>0</v>
      </c>
      <c r="R13" s="22">
        <f t="shared" si="3"/>
        <v>0</v>
      </c>
      <c r="S13" s="22">
        <f t="shared" si="4"/>
        <v>0</v>
      </c>
      <c r="T13" s="22">
        <f t="shared" si="5"/>
        <v>0</v>
      </c>
    </row>
    <row r="14" spans="1:52" ht="15" thickBot="1" x14ac:dyDescent="0.4">
      <c r="A14" s="29"/>
      <c r="B14" s="4"/>
      <c r="C14" s="33"/>
      <c r="D14" s="31"/>
      <c r="E14" s="32"/>
      <c r="F14" s="5"/>
      <c r="G14" s="5"/>
      <c r="H14" s="5"/>
      <c r="I14" s="5"/>
      <c r="J14" s="18">
        <f t="shared" si="6"/>
        <v>0</v>
      </c>
      <c r="K14" s="6"/>
      <c r="L14" s="20">
        <f t="shared" si="0"/>
        <v>0</v>
      </c>
      <c r="M14" s="14"/>
      <c r="N14" s="23">
        <f t="shared" si="1"/>
        <v>0</v>
      </c>
      <c r="O14" s="22">
        <f t="shared" si="2"/>
        <v>0</v>
      </c>
      <c r="P14" s="22">
        <f t="shared" si="7"/>
        <v>0</v>
      </c>
      <c r="Q14" s="22">
        <f t="shared" si="8"/>
        <v>0</v>
      </c>
      <c r="R14" s="22">
        <f t="shared" si="3"/>
        <v>0</v>
      </c>
      <c r="S14" s="22">
        <f t="shared" si="4"/>
        <v>0</v>
      </c>
      <c r="T14" s="22">
        <f t="shared" si="5"/>
        <v>0</v>
      </c>
    </row>
    <row r="15" spans="1:52" ht="15" thickBot="1" x14ac:dyDescent="0.4">
      <c r="A15" s="29"/>
      <c r="B15" s="4"/>
      <c r="C15" s="30"/>
      <c r="D15" s="31"/>
      <c r="E15" s="32"/>
      <c r="F15" s="5"/>
      <c r="G15" s="2"/>
      <c r="H15" s="5"/>
      <c r="I15" s="2"/>
      <c r="J15" s="18">
        <f t="shared" si="6"/>
        <v>0</v>
      </c>
      <c r="K15" s="6"/>
      <c r="L15" s="20">
        <f t="shared" si="0"/>
        <v>0</v>
      </c>
      <c r="M15" s="14"/>
      <c r="N15" s="23">
        <f t="shared" si="1"/>
        <v>0</v>
      </c>
      <c r="O15" s="22">
        <f t="shared" si="2"/>
        <v>0</v>
      </c>
      <c r="P15" s="22">
        <f t="shared" si="7"/>
        <v>0</v>
      </c>
      <c r="Q15" s="22">
        <f t="shared" si="8"/>
        <v>0</v>
      </c>
      <c r="R15" s="22">
        <f t="shared" si="3"/>
        <v>0</v>
      </c>
      <c r="S15" s="22">
        <f t="shared" si="4"/>
        <v>0</v>
      </c>
      <c r="T15" s="22">
        <f t="shared" si="5"/>
        <v>0</v>
      </c>
    </row>
    <row r="16" spans="1:52" ht="15" thickBot="1" x14ac:dyDescent="0.4">
      <c r="A16" s="29"/>
      <c r="B16" s="4"/>
      <c r="C16" s="33"/>
      <c r="D16" s="31"/>
      <c r="E16" s="32"/>
      <c r="F16" s="5"/>
      <c r="G16" s="5"/>
      <c r="H16" s="5"/>
      <c r="I16" s="5"/>
      <c r="J16" s="18">
        <f t="shared" si="6"/>
        <v>0</v>
      </c>
      <c r="K16" s="6"/>
      <c r="L16" s="20">
        <f t="shared" si="0"/>
        <v>0</v>
      </c>
      <c r="M16" s="14"/>
      <c r="N16" s="23">
        <f t="shared" si="1"/>
        <v>0</v>
      </c>
      <c r="O16" s="22">
        <f t="shared" si="2"/>
        <v>0</v>
      </c>
      <c r="P16" s="22">
        <f t="shared" si="7"/>
        <v>0</v>
      </c>
      <c r="Q16" s="22">
        <f t="shared" si="8"/>
        <v>0</v>
      </c>
      <c r="R16" s="22">
        <f t="shared" si="3"/>
        <v>0</v>
      </c>
      <c r="S16" s="22">
        <f t="shared" si="4"/>
        <v>0</v>
      </c>
      <c r="T16" s="22">
        <f t="shared" si="5"/>
        <v>0</v>
      </c>
    </row>
    <row r="17" spans="1:20" ht="15" thickBot="1" x14ac:dyDescent="0.4">
      <c r="A17" s="29"/>
      <c r="B17" s="4"/>
      <c r="C17" s="30"/>
      <c r="D17" s="31"/>
      <c r="E17" s="32"/>
      <c r="F17" s="5"/>
      <c r="G17" s="2"/>
      <c r="H17" s="5"/>
      <c r="I17" s="2"/>
      <c r="J17" s="18">
        <f t="shared" si="6"/>
        <v>0</v>
      </c>
      <c r="K17" s="6"/>
      <c r="L17" s="20">
        <f t="shared" si="0"/>
        <v>0</v>
      </c>
      <c r="M17" s="14"/>
      <c r="N17" s="23">
        <f t="shared" si="1"/>
        <v>0</v>
      </c>
      <c r="O17" s="22">
        <f t="shared" si="2"/>
        <v>0</v>
      </c>
      <c r="P17" s="22">
        <f t="shared" si="7"/>
        <v>0</v>
      </c>
      <c r="Q17" s="22">
        <f t="shared" si="8"/>
        <v>0</v>
      </c>
      <c r="R17" s="22">
        <f t="shared" si="3"/>
        <v>0</v>
      </c>
      <c r="S17" s="22">
        <f t="shared" si="4"/>
        <v>0</v>
      </c>
      <c r="T17" s="22">
        <f t="shared" si="5"/>
        <v>0</v>
      </c>
    </row>
    <row r="18" spans="1:20" ht="15" thickBot="1" x14ac:dyDescent="0.4">
      <c r="A18" s="29"/>
      <c r="B18" s="4"/>
      <c r="C18" s="33"/>
      <c r="D18" s="31"/>
      <c r="E18" s="32"/>
      <c r="F18" s="5"/>
      <c r="G18" s="5"/>
      <c r="H18" s="5"/>
      <c r="I18" s="5"/>
      <c r="J18" s="18">
        <f t="shared" si="6"/>
        <v>0</v>
      </c>
      <c r="K18" s="6"/>
      <c r="L18" s="20">
        <f t="shared" si="0"/>
        <v>0</v>
      </c>
      <c r="M18" s="14"/>
      <c r="N18" s="23">
        <f t="shared" si="1"/>
        <v>0</v>
      </c>
      <c r="O18" s="22">
        <f t="shared" si="2"/>
        <v>0</v>
      </c>
      <c r="P18" s="22">
        <f t="shared" si="7"/>
        <v>0</v>
      </c>
      <c r="Q18" s="22">
        <f t="shared" si="8"/>
        <v>0</v>
      </c>
      <c r="R18" s="22">
        <f t="shared" si="3"/>
        <v>0</v>
      </c>
      <c r="S18" s="22">
        <f t="shared" si="4"/>
        <v>0</v>
      </c>
      <c r="T18" s="22">
        <f t="shared" si="5"/>
        <v>0</v>
      </c>
    </row>
    <row r="19" spans="1:20" ht="15" thickBot="1" x14ac:dyDescent="0.4">
      <c r="A19" s="29"/>
      <c r="B19" s="4"/>
      <c r="C19" s="30"/>
      <c r="D19" s="31"/>
      <c r="E19" s="32"/>
      <c r="F19" s="5"/>
      <c r="G19" s="2"/>
      <c r="H19" s="5"/>
      <c r="I19" s="2"/>
      <c r="J19" s="18">
        <f t="shared" si="6"/>
        <v>0</v>
      </c>
      <c r="K19" s="6"/>
      <c r="L19" s="20">
        <f t="shared" si="0"/>
        <v>0</v>
      </c>
      <c r="M19" s="14"/>
      <c r="N19" s="23">
        <f t="shared" si="1"/>
        <v>0</v>
      </c>
      <c r="O19" s="22">
        <f t="shared" si="2"/>
        <v>0</v>
      </c>
      <c r="P19" s="22">
        <f t="shared" si="7"/>
        <v>0</v>
      </c>
      <c r="Q19" s="22">
        <f t="shared" si="8"/>
        <v>0</v>
      </c>
      <c r="R19" s="22">
        <f t="shared" si="3"/>
        <v>0</v>
      </c>
      <c r="S19" s="22">
        <f t="shared" si="4"/>
        <v>0</v>
      </c>
      <c r="T19" s="22">
        <f t="shared" si="5"/>
        <v>0</v>
      </c>
    </row>
    <row r="20" spans="1:20" ht="15" thickBot="1" x14ac:dyDescent="0.4">
      <c r="A20" s="29"/>
      <c r="B20" s="4"/>
      <c r="C20" s="33"/>
      <c r="D20" s="31"/>
      <c r="E20" s="32"/>
      <c r="F20" s="5"/>
      <c r="G20" s="5"/>
      <c r="H20" s="5"/>
      <c r="I20" s="5"/>
      <c r="J20" s="18">
        <f t="shared" si="6"/>
        <v>0</v>
      </c>
      <c r="K20" s="6"/>
      <c r="L20" s="20">
        <f t="shared" si="0"/>
        <v>0</v>
      </c>
      <c r="M20" s="14"/>
      <c r="N20" s="23">
        <f t="shared" si="1"/>
        <v>0</v>
      </c>
      <c r="O20" s="22">
        <f t="shared" si="2"/>
        <v>0</v>
      </c>
      <c r="P20" s="22">
        <f t="shared" si="7"/>
        <v>0</v>
      </c>
      <c r="Q20" s="22">
        <f t="shared" si="8"/>
        <v>0</v>
      </c>
      <c r="R20" s="22">
        <f t="shared" si="3"/>
        <v>0</v>
      </c>
      <c r="S20" s="22">
        <f t="shared" si="4"/>
        <v>0</v>
      </c>
      <c r="T20" s="22">
        <f t="shared" si="5"/>
        <v>0</v>
      </c>
    </row>
    <row r="21" spans="1:20" ht="15" thickBot="1" x14ac:dyDescent="0.4">
      <c r="A21" s="29"/>
      <c r="B21" s="4"/>
      <c r="C21" s="30"/>
      <c r="D21" s="31"/>
      <c r="E21" s="32"/>
      <c r="F21" s="2"/>
      <c r="G21" s="2"/>
      <c r="H21" s="5"/>
      <c r="I21" s="2"/>
      <c r="J21" s="18">
        <f t="shared" si="6"/>
        <v>0</v>
      </c>
      <c r="K21" s="6"/>
      <c r="L21" s="20">
        <f t="shared" si="0"/>
        <v>0</v>
      </c>
      <c r="M21" s="14"/>
      <c r="N21" s="23">
        <f t="shared" si="1"/>
        <v>0</v>
      </c>
      <c r="O21" s="22">
        <f t="shared" si="2"/>
        <v>0</v>
      </c>
      <c r="P21" s="22">
        <f t="shared" si="7"/>
        <v>0</v>
      </c>
      <c r="Q21" s="22">
        <f t="shared" si="8"/>
        <v>0</v>
      </c>
      <c r="R21" s="22">
        <f t="shared" si="3"/>
        <v>0</v>
      </c>
      <c r="S21" s="22">
        <f t="shared" si="4"/>
        <v>0</v>
      </c>
      <c r="T21" s="22">
        <f t="shared" si="5"/>
        <v>0</v>
      </c>
    </row>
    <row r="22" spans="1:20" ht="15" thickBot="1" x14ac:dyDescent="0.4">
      <c r="A22" s="29"/>
      <c r="B22" s="4"/>
      <c r="C22" s="33"/>
      <c r="D22" s="31"/>
      <c r="E22" s="32"/>
      <c r="F22" s="5"/>
      <c r="G22" s="5"/>
      <c r="H22" s="5"/>
      <c r="I22" s="5"/>
      <c r="J22" s="18">
        <f t="shared" si="6"/>
        <v>0</v>
      </c>
      <c r="K22" s="6"/>
      <c r="L22" s="20">
        <f t="shared" si="0"/>
        <v>0</v>
      </c>
      <c r="M22" s="14"/>
      <c r="N22" s="23">
        <f t="shared" si="1"/>
        <v>0</v>
      </c>
      <c r="O22" s="22">
        <f t="shared" si="2"/>
        <v>0</v>
      </c>
      <c r="P22" s="22">
        <f t="shared" si="7"/>
        <v>0</v>
      </c>
      <c r="Q22" s="22">
        <f t="shared" si="8"/>
        <v>0</v>
      </c>
      <c r="R22" s="22">
        <f t="shared" si="3"/>
        <v>0</v>
      </c>
      <c r="S22" s="22">
        <f t="shared" si="4"/>
        <v>0</v>
      </c>
      <c r="T22" s="22">
        <f t="shared" si="5"/>
        <v>0</v>
      </c>
    </row>
    <row r="23" spans="1:20" ht="15" thickBot="1" x14ac:dyDescent="0.4">
      <c r="A23" s="29"/>
      <c r="B23" s="1"/>
      <c r="C23" s="30"/>
      <c r="D23" s="31"/>
      <c r="E23" s="32"/>
      <c r="F23" s="2"/>
      <c r="G23" s="2"/>
      <c r="H23" s="5"/>
      <c r="I23" s="2"/>
      <c r="J23" s="18">
        <f t="shared" si="6"/>
        <v>0</v>
      </c>
      <c r="K23" s="6"/>
      <c r="L23" s="20">
        <f t="shared" si="0"/>
        <v>0</v>
      </c>
      <c r="M23" s="14"/>
      <c r="N23" s="23">
        <f t="shared" si="1"/>
        <v>0</v>
      </c>
      <c r="O23" s="22">
        <f t="shared" si="2"/>
        <v>0</v>
      </c>
      <c r="P23" s="22">
        <f t="shared" si="7"/>
        <v>0</v>
      </c>
      <c r="Q23" s="22">
        <f t="shared" si="8"/>
        <v>0</v>
      </c>
      <c r="R23" s="22">
        <f t="shared" si="3"/>
        <v>0</v>
      </c>
      <c r="S23" s="22">
        <f t="shared" si="4"/>
        <v>0</v>
      </c>
      <c r="T23" s="22">
        <f t="shared" si="5"/>
        <v>0</v>
      </c>
    </row>
    <row r="24" spans="1:20" ht="15" thickBot="1" x14ac:dyDescent="0.4">
      <c r="A24" s="29"/>
      <c r="B24" s="1"/>
      <c r="C24" s="33"/>
      <c r="D24" s="31"/>
      <c r="E24" s="32"/>
      <c r="F24" s="5"/>
      <c r="G24" s="5"/>
      <c r="H24" s="5"/>
      <c r="I24" s="5"/>
      <c r="J24" s="18">
        <f t="shared" si="6"/>
        <v>0</v>
      </c>
      <c r="K24" s="6"/>
      <c r="L24" s="20">
        <f t="shared" si="0"/>
        <v>0</v>
      </c>
      <c r="M24" s="14"/>
      <c r="N24" s="23">
        <f t="shared" si="1"/>
        <v>0</v>
      </c>
      <c r="O24" s="22">
        <f t="shared" si="2"/>
        <v>0</v>
      </c>
      <c r="P24" s="22">
        <f t="shared" si="7"/>
        <v>0</v>
      </c>
      <c r="Q24" s="22">
        <f t="shared" si="8"/>
        <v>0</v>
      </c>
      <c r="R24" s="22">
        <f t="shared" si="3"/>
        <v>0</v>
      </c>
      <c r="S24" s="22">
        <f t="shared" si="4"/>
        <v>0</v>
      </c>
      <c r="T24" s="22">
        <f t="shared" si="5"/>
        <v>0</v>
      </c>
    </row>
    <row r="25" spans="1:20" ht="15" thickBot="1" x14ac:dyDescent="0.4">
      <c r="A25" s="29"/>
      <c r="B25" s="1"/>
      <c r="C25" s="30"/>
      <c r="D25" s="31"/>
      <c r="E25" s="32"/>
      <c r="F25" s="2"/>
      <c r="G25" s="2"/>
      <c r="H25" s="5"/>
      <c r="I25" s="2"/>
      <c r="J25" s="18">
        <f t="shared" si="6"/>
        <v>0</v>
      </c>
      <c r="K25" s="6"/>
      <c r="L25" s="20">
        <f t="shared" si="0"/>
        <v>0</v>
      </c>
      <c r="M25" s="14"/>
      <c r="N25" s="23">
        <f t="shared" si="1"/>
        <v>0</v>
      </c>
      <c r="O25" s="22">
        <f t="shared" si="2"/>
        <v>0</v>
      </c>
      <c r="P25" s="22">
        <f t="shared" si="7"/>
        <v>0</v>
      </c>
      <c r="Q25" s="22">
        <f t="shared" si="8"/>
        <v>0</v>
      </c>
      <c r="R25" s="22">
        <f t="shared" si="3"/>
        <v>0</v>
      </c>
      <c r="S25" s="22">
        <f t="shared" si="4"/>
        <v>0</v>
      </c>
      <c r="T25" s="22">
        <f t="shared" si="5"/>
        <v>0</v>
      </c>
    </row>
    <row r="26" spans="1:20" ht="15" thickBot="1" x14ac:dyDescent="0.4">
      <c r="A26" s="29"/>
      <c r="B26" s="1"/>
      <c r="C26" s="33"/>
      <c r="D26" s="31"/>
      <c r="E26" s="32"/>
      <c r="F26" s="5"/>
      <c r="G26" s="5"/>
      <c r="H26" s="5"/>
      <c r="I26" s="5"/>
      <c r="J26" s="18">
        <f t="shared" si="6"/>
        <v>0</v>
      </c>
      <c r="K26" s="6"/>
      <c r="L26" s="20">
        <f t="shared" si="0"/>
        <v>0</v>
      </c>
      <c r="M26" s="14"/>
      <c r="N26" s="23">
        <f t="shared" si="1"/>
        <v>0</v>
      </c>
      <c r="O26" s="22">
        <f t="shared" si="2"/>
        <v>0</v>
      </c>
      <c r="P26" s="22">
        <f t="shared" si="7"/>
        <v>0</v>
      </c>
      <c r="Q26" s="22">
        <f t="shared" si="8"/>
        <v>0</v>
      </c>
      <c r="R26" s="22">
        <f t="shared" si="3"/>
        <v>0</v>
      </c>
      <c r="S26" s="22">
        <f t="shared" si="4"/>
        <v>0</v>
      </c>
      <c r="T26" s="22">
        <f t="shared" si="5"/>
        <v>0</v>
      </c>
    </row>
    <row r="27" spans="1:20" ht="15" thickBot="1" x14ac:dyDescent="0.4">
      <c r="A27" s="34"/>
      <c r="B27" s="3"/>
      <c r="C27" s="35"/>
      <c r="D27" s="36"/>
      <c r="E27" s="37"/>
      <c r="F27" s="7"/>
      <c r="G27" s="7"/>
      <c r="H27" s="12"/>
      <c r="I27" s="7"/>
      <c r="J27" s="19">
        <f>S27</f>
        <v>0</v>
      </c>
      <c r="K27" s="8"/>
      <c r="L27" s="20">
        <f t="shared" si="0"/>
        <v>0</v>
      </c>
      <c r="M27" s="15"/>
      <c r="N27" s="23">
        <f t="shared" si="1"/>
        <v>0</v>
      </c>
      <c r="O27" s="22">
        <f t="shared" si="2"/>
        <v>0</v>
      </c>
      <c r="P27" s="22">
        <f t="shared" si="7"/>
        <v>0</v>
      </c>
      <c r="Q27" s="22">
        <f t="shared" si="8"/>
        <v>0</v>
      </c>
      <c r="R27" s="22">
        <f t="shared" si="3"/>
        <v>0</v>
      </c>
      <c r="S27" s="22">
        <f t="shared" si="4"/>
        <v>0</v>
      </c>
      <c r="T27" s="22">
        <f t="shared" si="5"/>
        <v>0</v>
      </c>
    </row>
    <row r="28" spans="1:20" ht="15" thickBot="1" x14ac:dyDescent="0.4">
      <c r="I28" s="135" t="s">
        <v>10</v>
      </c>
      <c r="J28" s="136"/>
      <c r="K28" s="137"/>
      <c r="L28" s="21">
        <f>SUM(L8:L27)</f>
        <v>0</v>
      </c>
    </row>
    <row r="29" spans="1:20" ht="15" thickBot="1" x14ac:dyDescent="0.4">
      <c r="I29" s="38"/>
      <c r="J29" s="38"/>
      <c r="K29" s="38"/>
      <c r="L29" s="16"/>
    </row>
    <row r="30" spans="1:20" ht="14.5" customHeight="1" x14ac:dyDescent="0.35">
      <c r="B30" s="147" t="s">
        <v>7</v>
      </c>
      <c r="C30" s="148"/>
      <c r="D30" s="148"/>
      <c r="E30" s="149"/>
      <c r="G30" s="153" t="s">
        <v>27</v>
      </c>
      <c r="H30" s="155"/>
      <c r="J30" s="153" t="s">
        <v>13</v>
      </c>
      <c r="K30" s="154"/>
      <c r="L30" s="155"/>
    </row>
    <row r="31" spans="1:20" ht="15" customHeight="1" thickBot="1" x14ac:dyDescent="0.4">
      <c r="B31" s="150"/>
      <c r="C31" s="151"/>
      <c r="D31" s="151"/>
      <c r="E31" s="152"/>
      <c r="G31" s="156"/>
      <c r="H31" s="158"/>
      <c r="J31" s="156"/>
      <c r="K31" s="157"/>
      <c r="L31" s="158"/>
    </row>
    <row r="32" spans="1:20" ht="15" thickTop="1" x14ac:dyDescent="0.35">
      <c r="B32" s="138"/>
      <c r="C32" s="139"/>
      <c r="D32" s="139"/>
      <c r="E32" s="140"/>
      <c r="G32" s="168"/>
      <c r="H32" s="169"/>
      <c r="J32" s="159"/>
      <c r="K32" s="160"/>
      <c r="L32" s="161"/>
    </row>
    <row r="33" spans="2:12" x14ac:dyDescent="0.35">
      <c r="B33" s="141"/>
      <c r="C33" s="142"/>
      <c r="D33" s="142"/>
      <c r="E33" s="143"/>
      <c r="G33" s="170"/>
      <c r="H33" s="171"/>
      <c r="J33" s="159"/>
      <c r="K33" s="160"/>
      <c r="L33" s="161"/>
    </row>
    <row r="34" spans="2:12" x14ac:dyDescent="0.35">
      <c r="B34" s="144"/>
      <c r="C34" s="145"/>
      <c r="D34" s="145"/>
      <c r="E34" s="146"/>
      <c r="G34" s="170"/>
      <c r="H34" s="171"/>
      <c r="J34" s="159"/>
      <c r="K34" s="160"/>
      <c r="L34" s="161"/>
    </row>
    <row r="35" spans="2:12" x14ac:dyDescent="0.35">
      <c r="B35" s="141"/>
      <c r="C35" s="142"/>
      <c r="D35" s="142"/>
      <c r="E35" s="143"/>
      <c r="G35" s="172"/>
      <c r="H35" s="173"/>
      <c r="J35" s="159"/>
      <c r="K35" s="160"/>
      <c r="L35" s="161"/>
    </row>
    <row r="36" spans="2:12" x14ac:dyDescent="0.35">
      <c r="B36" s="144"/>
      <c r="C36" s="145"/>
      <c r="D36" s="145"/>
      <c r="E36" s="146"/>
      <c r="G36" s="170"/>
      <c r="H36" s="171"/>
      <c r="J36" s="159"/>
      <c r="K36" s="160"/>
      <c r="L36" s="161"/>
    </row>
    <row r="37" spans="2:12" x14ac:dyDescent="0.35">
      <c r="B37" s="141"/>
      <c r="C37" s="142"/>
      <c r="D37" s="142"/>
      <c r="E37" s="143"/>
      <c r="G37" s="170"/>
      <c r="H37" s="171"/>
      <c r="J37" s="159"/>
      <c r="K37" s="160"/>
      <c r="L37" s="161"/>
    </row>
    <row r="38" spans="2:12" x14ac:dyDescent="0.35">
      <c r="B38" s="144"/>
      <c r="C38" s="145"/>
      <c r="D38" s="145"/>
      <c r="E38" s="146"/>
      <c r="G38" s="174"/>
      <c r="H38" s="175"/>
      <c r="J38" s="159"/>
      <c r="K38" s="160"/>
      <c r="L38" s="161"/>
    </row>
    <row r="39" spans="2:12" x14ac:dyDescent="0.35">
      <c r="B39" s="141"/>
      <c r="C39" s="142"/>
      <c r="D39" s="142"/>
      <c r="E39" s="143"/>
      <c r="G39" s="170"/>
      <c r="H39" s="171"/>
      <c r="J39" s="159"/>
      <c r="K39" s="160"/>
      <c r="L39" s="161"/>
    </row>
    <row r="40" spans="2:12" x14ac:dyDescent="0.35">
      <c r="B40" s="144"/>
      <c r="C40" s="145"/>
      <c r="D40" s="145"/>
      <c r="E40" s="146"/>
      <c r="G40" s="170"/>
      <c r="H40" s="171"/>
      <c r="J40" s="159"/>
      <c r="K40" s="160"/>
      <c r="L40" s="161"/>
    </row>
    <row r="41" spans="2:12" ht="15" thickBot="1" x14ac:dyDescent="0.4">
      <c r="B41" s="165"/>
      <c r="C41" s="166"/>
      <c r="D41" s="166"/>
      <c r="E41" s="167"/>
      <c r="G41" s="176"/>
      <c r="H41" s="177"/>
      <c r="J41" s="162"/>
      <c r="K41" s="163"/>
      <c r="L41" s="164"/>
    </row>
  </sheetData>
  <mergeCells count="20">
    <mergeCell ref="I28:K28"/>
    <mergeCell ref="B32:E33"/>
    <mergeCell ref="B34:E35"/>
    <mergeCell ref="B30:E31"/>
    <mergeCell ref="J30:L31"/>
    <mergeCell ref="J32:L41"/>
    <mergeCell ref="B38:E39"/>
    <mergeCell ref="B40:E41"/>
    <mergeCell ref="B36:E37"/>
    <mergeCell ref="G30:H31"/>
    <mergeCell ref="G32:H34"/>
    <mergeCell ref="G35:H38"/>
    <mergeCell ref="G39:H41"/>
    <mergeCell ref="A1:H3"/>
    <mergeCell ref="A4:H5"/>
    <mergeCell ref="I4:L4"/>
    <mergeCell ref="I3:L3"/>
    <mergeCell ref="I2:L2"/>
    <mergeCell ref="I5:L5"/>
    <mergeCell ref="I1:L1"/>
  </mergeCells>
  <phoneticPr fontId="3" type="noConversion"/>
  <dataValidations count="7">
    <dataValidation type="list" allowBlank="1" showInputMessage="1" showErrorMessage="1" errorTitle="Chyba" error="Zadali jste neplatnou kategorii" promptTitle="Vyberte prosím kategorii" sqref="B8:B27" xr:uid="{ACF2B21B-967C-4B22-B541-EC7787739439}">
      <formula1>"H12,D12,H14,D14,H16,D16,FIDE OPEN,Doprovod"</formula1>
    </dataValidation>
    <dataValidation type="whole" allowBlank="1" showInputMessage="1" showErrorMessage="1" errorTitle="Chyba" error="Zadali jste neplatnou kategorii" promptTitle="Vyberte prosím kategorii" sqref="K8:K27" xr:uid="{C9275E9B-C0A2-4F9E-BC6E-7E6D744466FA}">
      <formula1>0</formula1>
      <formula2>1500</formula2>
    </dataValidation>
    <dataValidation allowBlank="1" showInputMessage="1" showErrorMessage="1" errorTitle="Chyba" error="Zadali jste neplatnou kategorii" promptTitle="Vyberte prosím kategorii" sqref="L8:L29 M8:M27" xr:uid="{E1A2D017-E74F-4993-ABBD-1494DE35BB30}"/>
    <dataValidation type="list" allowBlank="1" showInputMessage="1" showErrorMessage="1" errorTitle="Chyba" error="Zadali jste neplatnou kategorii" promptTitle="Vyberte prosím kategorii" sqref="F8:F27" xr:uid="{D6C5CB1E-7797-4D41-A2EA-2EC36F499874}">
      <formula1>"Fit Fun (hotelová část),Fit Fun (depandance),Parkhotel"</formula1>
    </dataValidation>
    <dataValidation type="list" allowBlank="1" showInputMessage="1" showErrorMessage="1" errorTitle="Chyba" error="Zadali jste neplatnou kategorii" promptTitle="Vyberte prosím kategorii" sqref="G8:G27" xr:uid="{C3A77637-FD52-446A-942B-84C93DBBC2DE}">
      <formula1>"7,8"</formula1>
    </dataValidation>
    <dataValidation type="list" allowBlank="1" showInputMessage="1" showErrorMessage="1" errorTitle="Chyba" error="Zadali jste neplatnou kategorii" promptTitle="Vyberte prosím kategorii" sqref="H8:H27" xr:uid="{836EAC6B-292F-4763-BA3D-DD76C02C0ECB}">
      <formula1>"ano,ne"</formula1>
    </dataValidation>
    <dataValidation type="list" allowBlank="1" showInputMessage="1" showErrorMessage="1" errorTitle="Chyba" error="Zadali jste neplatnou kategorii" promptTitle="Vyberte prosím kategorii" sqref="I8:I27" xr:uid="{3F39D8D7-843D-4A20-803E-E54FDE54ADB9}">
      <formula1>"Dvoulůžkový pokoj,Třílůžkový pokoj,Čtyřlůžkový pokoj,Pětilůžkový pokoj,Na vyžádání"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Informace</vt:lpstr>
      <vt:lpstr>Formulář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Štich</dc:creator>
  <cp:lastModifiedBy>Jan Štich</cp:lastModifiedBy>
  <cp:lastPrinted>2022-09-15T21:52:28Z</cp:lastPrinted>
  <dcterms:created xsi:type="dcterms:W3CDTF">2022-09-15T17:06:09Z</dcterms:created>
  <dcterms:modified xsi:type="dcterms:W3CDTF">2023-09-15T08:40:03Z</dcterms:modified>
</cp:coreProperties>
</file>