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Počty registrovaných" sheetId="1" state="visible" r:id="rId1"/>
    <sheet name="H16" sheetId="2" state="visible" r:id="rId2"/>
    <sheet name="H14" sheetId="3" state="visible" r:id="rId3"/>
    <sheet name="H12" sheetId="4" state="visible" r:id="rId4"/>
    <sheet name="H10" sheetId="5" state="visible" r:id="rId5"/>
  </sheets>
  <calcPr/>
</workbook>
</file>

<file path=xl/sharedStrings.xml><?xml version="1.0" encoding="utf-8"?>
<sst xmlns="http://schemas.openxmlformats.org/spreadsheetml/2006/main" count="66" uniqueCount="66">
  <si>
    <t>KodKraje</t>
  </si>
  <si>
    <t>ZkrKraje</t>
  </si>
  <si>
    <t>NazevKraje</t>
  </si>
  <si>
    <t>Rok</t>
  </si>
  <si>
    <t>Pocet</t>
  </si>
  <si>
    <t>PŠS</t>
  </si>
  <si>
    <t>Praha</t>
  </si>
  <si>
    <t>2009</t>
  </si>
  <si>
    <t>2010</t>
  </si>
  <si>
    <t>2011</t>
  </si>
  <si>
    <t>2012</t>
  </si>
  <si>
    <t>2013</t>
  </si>
  <si>
    <t>2014</t>
  </si>
  <si>
    <t>2015</t>
  </si>
  <si>
    <t xml:space="preserve">2016 a ml.</t>
  </si>
  <si>
    <t>SŠS</t>
  </si>
  <si>
    <t xml:space="preserve">Středočeský krajský šachový svaz (SŠS)</t>
  </si>
  <si>
    <t>JŠS</t>
  </si>
  <si>
    <t xml:space="preserve">Jihočeský šachový svaz (JŠS)</t>
  </si>
  <si>
    <t>ŠSPK</t>
  </si>
  <si>
    <t xml:space="preserve">Šachový svaz Plzeňského kraje (ŠSPK)</t>
  </si>
  <si>
    <t>KŠSKV</t>
  </si>
  <si>
    <t xml:space="preserve">Krajský šachový svaz Karlovy Vary (KŠSKV)</t>
  </si>
  <si>
    <t>ÚKŠS</t>
  </si>
  <si>
    <t xml:space="preserve">Ústecký krajský šachový svaz (ÚKŠS)</t>
  </si>
  <si>
    <t>ŠSLK</t>
  </si>
  <si>
    <t xml:space="preserve">Šachový svaz Libereckého kraje (ŠSLK)</t>
  </si>
  <si>
    <t>KHŠS</t>
  </si>
  <si>
    <t xml:space="preserve">Královéhradecký krajský šachový svaz (KHŠS)</t>
  </si>
  <si>
    <t>kontrola:</t>
  </si>
  <si>
    <t>H16</t>
  </si>
  <si>
    <t>PDŠS</t>
  </si>
  <si>
    <t xml:space="preserve">Pardubický krajský šachový svaz (PDŠS)</t>
  </si>
  <si>
    <t>H14</t>
  </si>
  <si>
    <t>H12</t>
  </si>
  <si>
    <t>H10</t>
  </si>
  <si>
    <t xml:space="preserve">Celkový počet oprávněných</t>
  </si>
  <si>
    <t xml:space="preserve">z toho přímí postupující</t>
  </si>
  <si>
    <t xml:space="preserve">krajští přeborníci</t>
  </si>
  <si>
    <t xml:space="preserve">divoké karty (KM a pořadatel)</t>
  </si>
  <si>
    <t xml:space="preserve">na kraje zbývá</t>
  </si>
  <si>
    <t>Kód</t>
  </si>
  <si>
    <t xml:space="preserve">Zkr kraje</t>
  </si>
  <si>
    <t xml:space="preserve">Název kraje</t>
  </si>
  <si>
    <t>RokNar</t>
  </si>
  <si>
    <t>Počet</t>
  </si>
  <si>
    <t>Poměr</t>
  </si>
  <si>
    <t>Celkem</t>
  </si>
  <si>
    <t xml:space="preserve">01+02 r.16</t>
  </si>
  <si>
    <t xml:space="preserve">02+03 r.17</t>
  </si>
  <si>
    <t xml:space="preserve">03+04 r.18</t>
  </si>
  <si>
    <t>09+10</t>
  </si>
  <si>
    <t>součet</t>
  </si>
  <si>
    <t xml:space="preserve"> </t>
  </si>
  <si>
    <t xml:space="preserve">03+04 r.16</t>
  </si>
  <si>
    <t xml:space="preserve">04+05 r.17</t>
  </si>
  <si>
    <t xml:space="preserve">05+06 r.18</t>
  </si>
  <si>
    <t>11+12</t>
  </si>
  <si>
    <t xml:space="preserve">05+06 r.16</t>
  </si>
  <si>
    <t xml:space="preserve">06+07 r.17</t>
  </si>
  <si>
    <t xml:space="preserve">07+08 r.18</t>
  </si>
  <si>
    <t>13+14</t>
  </si>
  <si>
    <t xml:space="preserve">07 a ml. r.16</t>
  </si>
  <si>
    <t xml:space="preserve">08 a ml. r.17</t>
  </si>
  <si>
    <t xml:space="preserve">09 a ml. r.18</t>
  </si>
  <si>
    <t xml:space="preserve">15 a mladší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</si>
</sst>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#####0"/>
  </numFmts>
  <fonts count="6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b/>
      <sz val="10.000000"/>
      <name val="Arial"/>
    </font>
    <font>
      <sz val="10.000000"/>
      <name val="arial"/>
    </font>
    <font>
      <sz val="10.000000"/>
      <color indexed="2"/>
      <name val="arial"/>
    </font>
  </fonts>
  <fills count="9">
    <fill>
      <patternFill patternType="none"/>
    </fill>
    <fill>
      <patternFill patternType="gray125"/>
    </fill>
    <fill>
      <patternFill patternType="solid">
        <fgColor rgb="FFFF3333"/>
        <bgColor indexed="53"/>
      </patternFill>
    </fill>
    <fill>
      <patternFill patternType="solid">
        <fgColor indexed="5"/>
        <bgColor indexed="5"/>
      </patternFill>
    </fill>
    <fill>
      <patternFill patternType="solid">
        <fgColor rgb="FF3DEB3D"/>
        <bgColor rgb="FF23FF23"/>
      </patternFill>
    </fill>
    <fill>
      <patternFill patternType="solid">
        <fgColor indexed="44"/>
        <bgColor indexed="31"/>
      </patternFill>
    </fill>
    <fill>
      <patternFill patternType="solid">
        <fgColor indexed="2"/>
        <bgColor indexed="2"/>
      </patternFill>
    </fill>
    <fill>
      <patternFill patternType="solid">
        <fgColor rgb="FF92D050"/>
        <bgColor rgb="FF92D050"/>
      </patternFill>
    </fill>
    <fill>
      <patternFill patternType="solid">
        <fgColor theme="3" tint="0.59999389629810485"/>
        <bgColor theme="3" tint="0.59999389629810485"/>
      </patternFill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0" fillId="0" borderId="0" numFmtId="0" xfId="0"/>
    <xf fontId="0" fillId="0" borderId="0" numFmtId="49" xfId="0" applyNumberFormat="1"/>
    <xf fontId="1" fillId="0" borderId="0" numFmtId="0" xfId="0" applyFont="1"/>
    <xf fontId="1" fillId="0" borderId="0" numFmtId="49" xfId="0" applyNumberFormat="1" applyFont="1"/>
    <xf fontId="0" fillId="0" borderId="0" numFmtId="160" xfId="0" applyNumberFormat="1"/>
    <xf fontId="0" fillId="2" borderId="0" numFmtId="49" xfId="0" applyNumberFormat="1" applyFill="1"/>
    <xf fontId="0" fillId="3" borderId="0" numFmtId="49" xfId="0" applyNumberFormat="1" applyFill="1"/>
    <xf fontId="0" fillId="4" borderId="0" numFmtId="49" xfId="0" applyNumberFormat="1" applyFill="1"/>
    <xf fontId="0" fillId="5" borderId="0" numFmtId="49" xfId="0" applyNumberFormat="1" applyFill="1"/>
    <xf fontId="2" fillId="0" borderId="0" numFmtId="0" xfId="0" applyFont="1"/>
    <xf fontId="0" fillId="0" borderId="0" numFmtId="1" xfId="0" applyNumberFormat="1" applyAlignment="1">
      <alignment horizontal="center" vertical="center"/>
    </xf>
    <xf fontId="0" fillId="0" borderId="0" numFmtId="1" xfId="0" applyNumberFormat="1"/>
    <xf fontId="0" fillId="0" borderId="0" numFmtId="0" xfId="0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/>
    <xf fontId="3" fillId="0" borderId="0" numFmtId="0" xfId="0" applyFont="1" applyAlignment="1">
      <alignment horizontal="center" vertical="center"/>
    </xf>
    <xf fontId="3" fillId="3" borderId="0" numFmtId="0" xfId="0" applyFont="1" applyFill="1" applyAlignment="1">
      <alignment horizontal="center"/>
    </xf>
    <xf fontId="0" fillId="0" borderId="0" numFmtId="160" xfId="0" applyNumberFormat="1" applyAlignment="1">
      <alignment horizontal="center"/>
    </xf>
    <xf fontId="0" fillId="6" borderId="0" numFmtId="0" xfId="0" applyFill="1" applyAlignment="1">
      <alignment horizontal="center"/>
    </xf>
    <xf fontId="0" fillId="3" borderId="0" numFmtId="0" xfId="0" applyFill="1" applyAlignment="1">
      <alignment horizontal="center"/>
    </xf>
    <xf fontId="4" fillId="3" borderId="0" numFmtId="0" xfId="0" applyFont="1" applyFill="1" applyAlignment="1">
      <alignment horizontal="center"/>
    </xf>
    <xf fontId="2" fillId="0" borderId="0" numFmtId="0" xfId="0" applyFont="1" applyAlignment="1">
      <alignment horizontal="right"/>
    </xf>
    <xf fontId="0" fillId="0" borderId="0" numFmtId="0" xfId="0" applyAlignment="1">
      <alignment horizontal="center"/>
    </xf>
    <xf fontId="0" fillId="7" borderId="0" numFmtId="0" xfId="0" applyFill="1" applyAlignment="1">
      <alignment horizontal="center"/>
    </xf>
    <xf fontId="5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0" fillId="8" borderId="0" numFmt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6" zoomScale="100" workbookViewId="0">
      <selection activeCell="H73" activeCellId="0" sqref="H73"/>
    </sheetView>
  </sheetViews>
  <sheetFormatPr defaultRowHeight="12.75"/>
  <cols>
    <col customWidth="1" min="1" max="1" style="1" width="9.44140625"/>
    <col customWidth="1" min="2" max="2" style="1" width="8.6640625"/>
    <col customWidth="1" min="3" max="3" style="1" width="41.5546875"/>
    <col customWidth="1" min="4" max="4" style="2" width="9.33203125"/>
    <col customWidth="1" min="5" max="5" style="1" width="6.21875"/>
  </cols>
  <sheetData>
    <row r="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</row>
    <row r="2">
      <c r="A2" s="5">
        <v>11</v>
      </c>
      <c r="B2" s="1" t="s">
        <v>5</v>
      </c>
      <c r="C2" s="1" t="s">
        <v>6</v>
      </c>
      <c r="D2" s="6" t="s">
        <v>7</v>
      </c>
      <c r="E2" s="5">
        <v>72</v>
      </c>
    </row>
    <row r="3">
      <c r="A3" s="5">
        <v>11</v>
      </c>
      <c r="B3" s="1" t="s">
        <v>5</v>
      </c>
      <c r="C3" s="1" t="s">
        <v>6</v>
      </c>
      <c r="D3" s="6" t="s">
        <v>8</v>
      </c>
      <c r="E3" s="5">
        <v>51</v>
      </c>
    </row>
    <row r="4">
      <c r="A4" s="5">
        <v>11</v>
      </c>
      <c r="B4" s="1" t="s">
        <v>5</v>
      </c>
      <c r="C4" s="1" t="s">
        <v>6</v>
      </c>
      <c r="D4" s="7" t="s">
        <v>9</v>
      </c>
      <c r="E4" s="5">
        <v>75</v>
      </c>
    </row>
    <row r="5">
      <c r="A5" s="5">
        <v>11</v>
      </c>
      <c r="B5" s="1" t="s">
        <v>5</v>
      </c>
      <c r="C5" s="1" t="s">
        <v>6</v>
      </c>
      <c r="D5" s="7" t="s">
        <v>10</v>
      </c>
      <c r="E5" s="5">
        <v>71</v>
      </c>
    </row>
    <row r="6">
      <c r="A6" s="5">
        <v>11</v>
      </c>
      <c r="B6" s="1" t="s">
        <v>5</v>
      </c>
      <c r="C6" s="1" t="s">
        <v>6</v>
      </c>
      <c r="D6" s="8" t="s">
        <v>11</v>
      </c>
      <c r="E6" s="5">
        <v>51</v>
      </c>
    </row>
    <row r="7">
      <c r="A7" s="5">
        <v>11</v>
      </c>
      <c r="B7" s="1" t="s">
        <v>5</v>
      </c>
      <c r="C7" s="1" t="s">
        <v>6</v>
      </c>
      <c r="D7" s="8" t="s">
        <v>12</v>
      </c>
      <c r="E7" s="5">
        <v>46</v>
      </c>
    </row>
    <row r="8">
      <c r="A8" s="5">
        <v>11</v>
      </c>
      <c r="B8" s="1" t="s">
        <v>5</v>
      </c>
      <c r="C8" s="1" t="s">
        <v>6</v>
      </c>
      <c r="D8" s="9" t="s">
        <v>13</v>
      </c>
      <c r="E8" s="5">
        <v>47</v>
      </c>
    </row>
    <row r="9">
      <c r="A9" s="5">
        <v>11</v>
      </c>
      <c r="B9" s="1" t="s">
        <v>5</v>
      </c>
      <c r="C9" s="1" t="s">
        <v>6</v>
      </c>
      <c r="D9" s="9" t="s">
        <v>14</v>
      </c>
      <c r="E9" s="5">
        <v>34</v>
      </c>
    </row>
    <row r="10">
      <c r="A10" s="5">
        <v>12</v>
      </c>
      <c r="B10" s="1" t="s">
        <v>15</v>
      </c>
      <c r="C10" s="1" t="s">
        <v>16</v>
      </c>
      <c r="D10" s="6" t="s">
        <v>7</v>
      </c>
      <c r="E10" s="5">
        <v>72</v>
      </c>
    </row>
    <row r="11">
      <c r="A11" s="5">
        <v>12</v>
      </c>
      <c r="B11" s="1" t="s">
        <v>15</v>
      </c>
      <c r="C11" s="1" t="s">
        <v>16</v>
      </c>
      <c r="D11" s="6" t="s">
        <v>8</v>
      </c>
      <c r="E11" s="5">
        <v>73</v>
      </c>
    </row>
    <row r="12">
      <c r="A12" s="5">
        <v>12</v>
      </c>
      <c r="B12" s="1" t="s">
        <v>15</v>
      </c>
      <c r="C12" s="1" t="s">
        <v>16</v>
      </c>
      <c r="D12" s="7" t="s">
        <v>9</v>
      </c>
      <c r="E12" s="5">
        <v>55</v>
      </c>
    </row>
    <row r="13">
      <c r="A13" s="5">
        <v>12</v>
      </c>
      <c r="B13" s="1" t="s">
        <v>15</v>
      </c>
      <c r="C13" s="1" t="s">
        <v>16</v>
      </c>
      <c r="D13" s="7" t="s">
        <v>10</v>
      </c>
      <c r="E13" s="5">
        <v>61</v>
      </c>
    </row>
    <row r="14">
      <c r="A14" s="5">
        <v>12</v>
      </c>
      <c r="B14" s="1" t="s">
        <v>15</v>
      </c>
      <c r="C14" s="1" t="s">
        <v>16</v>
      </c>
      <c r="D14" s="8" t="s">
        <v>11</v>
      </c>
      <c r="E14" s="5">
        <v>72</v>
      </c>
    </row>
    <row r="15">
      <c r="A15" s="5">
        <v>12</v>
      </c>
      <c r="B15" s="1" t="s">
        <v>15</v>
      </c>
      <c r="C15" s="1" t="s">
        <v>16</v>
      </c>
      <c r="D15" s="8" t="s">
        <v>12</v>
      </c>
      <c r="E15" s="5">
        <v>75</v>
      </c>
    </row>
    <row r="16">
      <c r="A16" s="5">
        <v>12</v>
      </c>
      <c r="B16" s="1" t="s">
        <v>15</v>
      </c>
      <c r="C16" s="1" t="s">
        <v>16</v>
      </c>
      <c r="D16" s="9" t="s">
        <v>13</v>
      </c>
      <c r="E16" s="5">
        <v>28</v>
      </c>
    </row>
    <row r="17">
      <c r="A17" s="5">
        <v>12</v>
      </c>
      <c r="B17" s="1" t="s">
        <v>15</v>
      </c>
      <c r="C17" s="1" t="s">
        <v>16</v>
      </c>
      <c r="D17" s="9" t="s">
        <v>14</v>
      </c>
      <c r="E17" s="5">
        <v>27</v>
      </c>
    </row>
    <row r="18">
      <c r="A18" s="5">
        <v>13</v>
      </c>
      <c r="B18" s="1" t="s">
        <v>17</v>
      </c>
      <c r="C18" s="1" t="s">
        <v>18</v>
      </c>
      <c r="D18" s="6" t="s">
        <v>7</v>
      </c>
      <c r="E18" s="5">
        <v>18</v>
      </c>
    </row>
    <row r="19">
      <c r="A19" s="5">
        <v>13</v>
      </c>
      <c r="B19" s="1" t="s">
        <v>17</v>
      </c>
      <c r="C19" s="1" t="s">
        <v>18</v>
      </c>
      <c r="D19" s="6" t="s">
        <v>8</v>
      </c>
      <c r="E19" s="5">
        <v>28</v>
      </c>
    </row>
    <row r="20">
      <c r="A20" s="5">
        <v>13</v>
      </c>
      <c r="B20" s="1" t="s">
        <v>17</v>
      </c>
      <c r="C20" s="1" t="s">
        <v>18</v>
      </c>
      <c r="D20" s="7" t="s">
        <v>9</v>
      </c>
      <c r="E20" s="5">
        <v>31</v>
      </c>
    </row>
    <row r="21">
      <c r="A21" s="5">
        <v>13</v>
      </c>
      <c r="B21" s="1" t="s">
        <v>17</v>
      </c>
      <c r="C21" s="1" t="s">
        <v>18</v>
      </c>
      <c r="D21" s="7" t="s">
        <v>10</v>
      </c>
      <c r="E21" s="5">
        <v>44</v>
      </c>
    </row>
    <row r="22">
      <c r="A22" s="5">
        <v>13</v>
      </c>
      <c r="B22" s="1" t="s">
        <v>17</v>
      </c>
      <c r="C22" s="1" t="s">
        <v>18</v>
      </c>
      <c r="D22" s="8" t="s">
        <v>11</v>
      </c>
      <c r="E22" s="5">
        <v>47</v>
      </c>
    </row>
    <row r="23">
      <c r="A23" s="5">
        <v>13</v>
      </c>
      <c r="B23" s="1" t="s">
        <v>17</v>
      </c>
      <c r="C23" s="1" t="s">
        <v>18</v>
      </c>
      <c r="D23" s="8" t="s">
        <v>12</v>
      </c>
      <c r="E23" s="5">
        <v>34</v>
      </c>
    </row>
    <row r="24">
      <c r="A24" s="5">
        <v>13</v>
      </c>
      <c r="B24" s="1" t="s">
        <v>17</v>
      </c>
      <c r="C24" s="1" t="s">
        <v>18</v>
      </c>
      <c r="D24" s="9" t="s">
        <v>13</v>
      </c>
      <c r="E24" s="5">
        <v>37</v>
      </c>
    </row>
    <row r="25">
      <c r="A25" s="5">
        <v>13</v>
      </c>
      <c r="B25" s="1" t="s">
        <v>17</v>
      </c>
      <c r="C25" s="1" t="s">
        <v>18</v>
      </c>
      <c r="D25" s="9" t="s">
        <v>14</v>
      </c>
      <c r="E25" s="5">
        <v>16</v>
      </c>
    </row>
    <row r="26">
      <c r="A26" s="5">
        <v>14</v>
      </c>
      <c r="B26" s="1" t="s">
        <v>19</v>
      </c>
      <c r="C26" s="1" t="s">
        <v>20</v>
      </c>
      <c r="D26" s="6" t="s">
        <v>7</v>
      </c>
      <c r="E26" s="5">
        <v>22</v>
      </c>
    </row>
    <row r="27">
      <c r="A27" s="5">
        <v>14</v>
      </c>
      <c r="B27" s="1" t="s">
        <v>19</v>
      </c>
      <c r="C27" s="1" t="s">
        <v>20</v>
      </c>
      <c r="D27" s="6" t="s">
        <v>8</v>
      </c>
      <c r="E27" s="5">
        <v>28</v>
      </c>
    </row>
    <row r="28">
      <c r="A28" s="5">
        <v>14</v>
      </c>
      <c r="B28" s="1" t="s">
        <v>19</v>
      </c>
      <c r="C28" s="1" t="s">
        <v>20</v>
      </c>
      <c r="D28" s="7" t="s">
        <v>9</v>
      </c>
      <c r="E28" s="5">
        <v>35</v>
      </c>
    </row>
    <row r="29">
      <c r="A29" s="5">
        <v>14</v>
      </c>
      <c r="B29" s="1" t="s">
        <v>19</v>
      </c>
      <c r="C29" s="1" t="s">
        <v>20</v>
      </c>
      <c r="D29" s="7" t="s">
        <v>10</v>
      </c>
      <c r="E29" s="5">
        <v>26</v>
      </c>
    </row>
    <row r="30">
      <c r="A30" s="5">
        <v>14</v>
      </c>
      <c r="B30" s="1" t="s">
        <v>19</v>
      </c>
      <c r="C30" s="1" t="s">
        <v>20</v>
      </c>
      <c r="D30" s="8" t="s">
        <v>11</v>
      </c>
      <c r="E30" s="5">
        <v>18</v>
      </c>
    </row>
    <row r="31">
      <c r="A31" s="5">
        <v>14</v>
      </c>
      <c r="B31" s="1" t="s">
        <v>19</v>
      </c>
      <c r="C31" s="1" t="s">
        <v>20</v>
      </c>
      <c r="D31" s="8" t="s">
        <v>12</v>
      </c>
      <c r="E31" s="5">
        <v>21</v>
      </c>
    </row>
    <row r="32">
      <c r="A32" s="5">
        <v>14</v>
      </c>
      <c r="B32" s="1" t="s">
        <v>19</v>
      </c>
      <c r="C32" s="1" t="s">
        <v>20</v>
      </c>
      <c r="D32" s="9" t="s">
        <v>13</v>
      </c>
      <c r="E32" s="5">
        <v>26</v>
      </c>
    </row>
    <row r="33">
      <c r="A33" s="5">
        <v>14</v>
      </c>
      <c r="B33" s="1" t="s">
        <v>19</v>
      </c>
      <c r="C33" s="1" t="s">
        <v>20</v>
      </c>
      <c r="D33" s="9" t="s">
        <v>14</v>
      </c>
      <c r="E33" s="5">
        <v>18</v>
      </c>
    </row>
    <row r="34">
      <c r="A34" s="5">
        <v>15</v>
      </c>
      <c r="B34" s="1" t="s">
        <v>21</v>
      </c>
      <c r="C34" s="1" t="s">
        <v>22</v>
      </c>
      <c r="D34" s="6" t="s">
        <v>7</v>
      </c>
      <c r="E34" s="5">
        <v>14</v>
      </c>
    </row>
    <row r="35">
      <c r="A35" s="5">
        <v>15</v>
      </c>
      <c r="B35" s="1" t="s">
        <v>21</v>
      </c>
      <c r="C35" s="1" t="s">
        <v>22</v>
      </c>
      <c r="D35" s="6" t="s">
        <v>8</v>
      </c>
      <c r="E35" s="5">
        <v>7</v>
      </c>
    </row>
    <row r="36">
      <c r="A36" s="5">
        <v>15</v>
      </c>
      <c r="B36" s="1" t="s">
        <v>21</v>
      </c>
      <c r="C36" s="1" t="s">
        <v>22</v>
      </c>
      <c r="D36" s="7" t="s">
        <v>9</v>
      </c>
      <c r="E36" s="5">
        <v>10</v>
      </c>
    </row>
    <row r="37">
      <c r="A37" s="5">
        <v>15</v>
      </c>
      <c r="B37" s="1" t="s">
        <v>21</v>
      </c>
      <c r="C37" s="1" t="s">
        <v>22</v>
      </c>
      <c r="D37" s="7" t="s">
        <v>10</v>
      </c>
      <c r="E37" s="5">
        <v>11</v>
      </c>
    </row>
    <row r="38">
      <c r="A38" s="5">
        <v>15</v>
      </c>
      <c r="B38" s="1" t="s">
        <v>21</v>
      </c>
      <c r="C38" s="1" t="s">
        <v>22</v>
      </c>
      <c r="D38" s="8" t="s">
        <v>11</v>
      </c>
      <c r="E38" s="5">
        <v>9</v>
      </c>
    </row>
    <row r="39">
      <c r="A39" s="5">
        <v>15</v>
      </c>
      <c r="B39" s="1" t="s">
        <v>21</v>
      </c>
      <c r="C39" s="1" t="s">
        <v>22</v>
      </c>
      <c r="D39" s="8" t="s">
        <v>12</v>
      </c>
      <c r="E39" s="5">
        <v>5</v>
      </c>
    </row>
    <row r="40">
      <c r="A40" s="5">
        <v>15</v>
      </c>
      <c r="B40" s="1" t="s">
        <v>21</v>
      </c>
      <c r="C40" s="1" t="s">
        <v>22</v>
      </c>
      <c r="D40" s="9" t="s">
        <v>13</v>
      </c>
      <c r="E40" s="5">
        <v>4</v>
      </c>
    </row>
    <row r="41">
      <c r="A41" s="5">
        <v>15</v>
      </c>
      <c r="B41" s="1" t="s">
        <v>21</v>
      </c>
      <c r="C41" s="1" t="s">
        <v>22</v>
      </c>
      <c r="D41" s="9" t="s">
        <v>14</v>
      </c>
      <c r="E41" s="5">
        <v>7</v>
      </c>
    </row>
    <row r="42">
      <c r="A42" s="5">
        <v>16</v>
      </c>
      <c r="B42" s="1" t="s">
        <v>23</v>
      </c>
      <c r="C42" s="1" t="s">
        <v>24</v>
      </c>
      <c r="D42" s="6" t="s">
        <v>7</v>
      </c>
      <c r="E42" s="5">
        <v>20</v>
      </c>
    </row>
    <row r="43">
      <c r="A43" s="5">
        <v>16</v>
      </c>
      <c r="B43" s="1" t="s">
        <v>23</v>
      </c>
      <c r="C43" s="1" t="s">
        <v>24</v>
      </c>
      <c r="D43" s="6" t="s">
        <v>8</v>
      </c>
      <c r="E43" s="5">
        <v>22</v>
      </c>
    </row>
    <row r="44">
      <c r="A44" s="5">
        <v>16</v>
      </c>
      <c r="B44" s="1" t="s">
        <v>23</v>
      </c>
      <c r="C44" s="1" t="s">
        <v>24</v>
      </c>
      <c r="D44" s="7" t="s">
        <v>9</v>
      </c>
      <c r="E44" s="5">
        <v>20</v>
      </c>
    </row>
    <row r="45">
      <c r="A45" s="5">
        <v>16</v>
      </c>
      <c r="B45" s="1" t="s">
        <v>23</v>
      </c>
      <c r="C45" s="1" t="s">
        <v>24</v>
      </c>
      <c r="D45" s="7" t="s">
        <v>10</v>
      </c>
      <c r="E45" s="5">
        <v>23</v>
      </c>
    </row>
    <row r="46">
      <c r="A46" s="5">
        <v>16</v>
      </c>
      <c r="B46" s="1" t="s">
        <v>23</v>
      </c>
      <c r="C46" s="1" t="s">
        <v>24</v>
      </c>
      <c r="D46" s="8" t="s">
        <v>11</v>
      </c>
      <c r="E46" s="5">
        <v>12</v>
      </c>
    </row>
    <row r="47">
      <c r="A47" s="5">
        <v>16</v>
      </c>
      <c r="B47" s="1" t="s">
        <v>23</v>
      </c>
      <c r="C47" s="1" t="s">
        <v>24</v>
      </c>
      <c r="D47" s="8" t="s">
        <v>12</v>
      </c>
      <c r="E47" s="5">
        <v>17</v>
      </c>
    </row>
    <row r="48">
      <c r="A48" s="5">
        <v>16</v>
      </c>
      <c r="B48" s="1" t="s">
        <v>23</v>
      </c>
      <c r="C48" s="1" t="s">
        <v>24</v>
      </c>
      <c r="D48" s="9" t="s">
        <v>13</v>
      </c>
      <c r="E48" s="5">
        <v>16</v>
      </c>
    </row>
    <row r="49">
      <c r="A49" s="5">
        <v>16</v>
      </c>
      <c r="B49" s="1" t="s">
        <v>23</v>
      </c>
      <c r="C49" s="1" t="s">
        <v>24</v>
      </c>
      <c r="D49" s="9" t="s">
        <v>14</v>
      </c>
      <c r="E49" s="5">
        <v>4</v>
      </c>
    </row>
    <row r="50">
      <c r="A50" s="5">
        <v>17</v>
      </c>
      <c r="B50" s="1" t="s">
        <v>25</v>
      </c>
      <c r="C50" s="1" t="s">
        <v>26</v>
      </c>
      <c r="D50" s="6" t="s">
        <v>7</v>
      </c>
      <c r="E50" s="5">
        <v>28</v>
      </c>
    </row>
    <row r="51">
      <c r="A51" s="5">
        <v>17</v>
      </c>
      <c r="B51" s="1" t="s">
        <v>25</v>
      </c>
      <c r="C51" s="1" t="s">
        <v>26</v>
      </c>
      <c r="D51" s="6" t="s">
        <v>8</v>
      </c>
      <c r="E51" s="5">
        <v>51</v>
      </c>
    </row>
    <row r="52">
      <c r="A52" s="5">
        <v>17</v>
      </c>
      <c r="B52" s="1" t="s">
        <v>25</v>
      </c>
      <c r="C52" s="1" t="s">
        <v>26</v>
      </c>
      <c r="D52" s="7" t="s">
        <v>9</v>
      </c>
      <c r="E52" s="5">
        <v>43</v>
      </c>
    </row>
    <row r="53">
      <c r="A53" s="5">
        <v>17</v>
      </c>
      <c r="B53" s="1" t="s">
        <v>25</v>
      </c>
      <c r="C53" s="1" t="s">
        <v>26</v>
      </c>
      <c r="D53" s="7" t="s">
        <v>10</v>
      </c>
      <c r="E53" s="5">
        <v>32</v>
      </c>
    </row>
    <row r="54">
      <c r="A54" s="5">
        <v>17</v>
      </c>
      <c r="B54" s="1" t="s">
        <v>25</v>
      </c>
      <c r="C54" s="1" t="s">
        <v>26</v>
      </c>
      <c r="D54" s="8" t="s">
        <v>11</v>
      </c>
      <c r="E54" s="5">
        <v>38</v>
      </c>
    </row>
    <row r="55">
      <c r="A55" s="5">
        <v>17</v>
      </c>
      <c r="B55" s="1" t="s">
        <v>25</v>
      </c>
      <c r="C55" s="1" t="s">
        <v>26</v>
      </c>
      <c r="D55" s="8" t="s">
        <v>12</v>
      </c>
      <c r="E55" s="5">
        <v>40</v>
      </c>
    </row>
    <row r="56">
      <c r="A56" s="5">
        <v>17</v>
      </c>
      <c r="B56" s="1" t="s">
        <v>25</v>
      </c>
      <c r="C56" s="1" t="s">
        <v>26</v>
      </c>
      <c r="D56" s="9" t="s">
        <v>13</v>
      </c>
      <c r="E56" s="5">
        <v>28</v>
      </c>
    </row>
    <row r="57">
      <c r="A57" s="5">
        <v>17</v>
      </c>
      <c r="B57" s="1" t="s">
        <v>25</v>
      </c>
      <c r="C57" s="1" t="s">
        <v>26</v>
      </c>
      <c r="D57" s="9" t="s">
        <v>14</v>
      </c>
      <c r="E57" s="5">
        <v>19</v>
      </c>
    </row>
    <row r="58">
      <c r="A58" s="5">
        <v>18</v>
      </c>
      <c r="B58" s="1" t="s">
        <v>27</v>
      </c>
      <c r="C58" s="1" t="s">
        <v>28</v>
      </c>
      <c r="D58" s="6" t="s">
        <v>7</v>
      </c>
      <c r="E58" s="5">
        <v>34</v>
      </c>
    </row>
    <row r="59">
      <c r="A59" s="5">
        <v>18</v>
      </c>
      <c r="B59" s="1" t="s">
        <v>27</v>
      </c>
      <c r="C59" s="1" t="s">
        <v>28</v>
      </c>
      <c r="D59" s="6" t="s">
        <v>8</v>
      </c>
      <c r="E59" s="5">
        <v>37</v>
      </c>
    </row>
    <row r="60">
      <c r="A60" s="5">
        <v>18</v>
      </c>
      <c r="B60" s="1" t="s">
        <v>27</v>
      </c>
      <c r="C60" s="1" t="s">
        <v>28</v>
      </c>
      <c r="D60" s="7" t="s">
        <v>9</v>
      </c>
      <c r="E60" s="5">
        <v>34</v>
      </c>
    </row>
    <row r="61">
      <c r="A61" s="5">
        <v>18</v>
      </c>
      <c r="B61" s="1" t="s">
        <v>27</v>
      </c>
      <c r="C61" s="1" t="s">
        <v>28</v>
      </c>
      <c r="D61" s="7" t="s">
        <v>10</v>
      </c>
      <c r="E61" s="5">
        <v>36</v>
      </c>
    </row>
    <row r="62">
      <c r="A62" s="5">
        <v>18</v>
      </c>
      <c r="B62" s="1" t="s">
        <v>27</v>
      </c>
      <c r="C62" s="1" t="s">
        <v>28</v>
      </c>
      <c r="D62" s="8" t="s">
        <v>11</v>
      </c>
      <c r="E62" s="5">
        <v>25</v>
      </c>
    </row>
    <row r="63">
      <c r="A63" s="5">
        <v>18</v>
      </c>
      <c r="B63" s="1" t="s">
        <v>27</v>
      </c>
      <c r="C63" s="1" t="s">
        <v>28</v>
      </c>
      <c r="D63" s="8" t="s">
        <v>12</v>
      </c>
      <c r="E63" s="5">
        <v>34</v>
      </c>
      <c r="G63" s="10" t="s">
        <v>29</v>
      </c>
      <c r="H63" s="5">
        <f>SUM(E2:E73)</f>
        <v>2355</v>
      </c>
    </row>
    <row r="64">
      <c r="A64" s="5">
        <v>18</v>
      </c>
      <c r="B64" s="1" t="s">
        <v>27</v>
      </c>
      <c r="C64" s="1" t="s">
        <v>28</v>
      </c>
      <c r="D64" s="9" t="s">
        <v>13</v>
      </c>
      <c r="E64" s="5">
        <v>31</v>
      </c>
      <c r="H64" s="11"/>
    </row>
    <row r="65">
      <c r="A65" s="5">
        <v>18</v>
      </c>
      <c r="B65" s="1" t="s">
        <v>27</v>
      </c>
      <c r="C65" s="1" t="s">
        <v>28</v>
      </c>
      <c r="D65" s="9" t="s">
        <v>14</v>
      </c>
      <c r="E65" s="5">
        <v>19</v>
      </c>
      <c r="G65" s="10" t="s">
        <v>30</v>
      </c>
      <c r="H65" s="12">
        <f>'H16'!E18</f>
        <v>663</v>
      </c>
    </row>
    <row r="66">
      <c r="A66" s="5">
        <v>19</v>
      </c>
      <c r="B66" s="1" t="s">
        <v>31</v>
      </c>
      <c r="C66" s="1" t="s">
        <v>32</v>
      </c>
      <c r="D66" s="6" t="s">
        <v>7</v>
      </c>
      <c r="E66" s="5">
        <v>41</v>
      </c>
      <c r="G66" s="10" t="s">
        <v>33</v>
      </c>
      <c r="H66" s="12">
        <f>'H14'!E18</f>
        <v>681</v>
      </c>
    </row>
    <row r="67">
      <c r="A67" s="5">
        <v>19</v>
      </c>
      <c r="B67" s="1" t="s">
        <v>31</v>
      </c>
      <c r="C67" s="1" t="s">
        <v>32</v>
      </c>
      <c r="D67" s="6" t="s">
        <v>8</v>
      </c>
      <c r="E67" s="5">
        <v>45</v>
      </c>
      <c r="G67" s="10" t="s">
        <v>34</v>
      </c>
      <c r="H67" s="12">
        <f>'H12'!E18</f>
        <v>610</v>
      </c>
    </row>
    <row r="68">
      <c r="A68" s="5">
        <v>19</v>
      </c>
      <c r="B68" s="1" t="s">
        <v>31</v>
      </c>
      <c r="C68" s="1" t="s">
        <v>32</v>
      </c>
      <c r="D68" s="7" t="s">
        <v>9</v>
      </c>
      <c r="E68" s="5">
        <v>31</v>
      </c>
      <c r="G68" s="10" t="s">
        <v>35</v>
      </c>
      <c r="H68" s="12">
        <f>'H10'!E18</f>
        <v>401</v>
      </c>
    </row>
    <row r="69">
      <c r="A69" s="5">
        <v>19</v>
      </c>
      <c r="B69" s="1" t="s">
        <v>31</v>
      </c>
      <c r="C69" s="1" t="s">
        <v>32</v>
      </c>
      <c r="D69" s="7" t="s">
        <v>10</v>
      </c>
      <c r="E69" s="5">
        <v>43</v>
      </c>
      <c r="H69" s="1">
        <f>SUM(H65:H68)</f>
        <v>2355</v>
      </c>
    </row>
    <row r="70">
      <c r="A70" s="5">
        <v>19</v>
      </c>
      <c r="B70" s="1" t="s">
        <v>31</v>
      </c>
      <c r="C70" s="1" t="s">
        <v>32</v>
      </c>
      <c r="D70" s="8" t="s">
        <v>11</v>
      </c>
      <c r="E70" s="5">
        <v>37</v>
      </c>
    </row>
    <row r="71">
      <c r="A71" s="5">
        <v>19</v>
      </c>
      <c r="B71" s="1" t="s">
        <v>31</v>
      </c>
      <c r="C71" s="1" t="s">
        <v>32</v>
      </c>
      <c r="D71" s="8" t="s">
        <v>12</v>
      </c>
      <c r="E71" s="5">
        <v>29</v>
      </c>
    </row>
    <row r="72">
      <c r="A72" s="5">
        <v>19</v>
      </c>
      <c r="B72" s="1" t="s">
        <v>31</v>
      </c>
      <c r="C72" s="1" t="s">
        <v>32</v>
      </c>
      <c r="D72" s="9" t="s">
        <v>13</v>
      </c>
      <c r="E72" s="5">
        <v>28</v>
      </c>
    </row>
    <row r="73">
      <c r="A73" s="5">
        <v>19</v>
      </c>
      <c r="B73" s="1" t="s">
        <v>31</v>
      </c>
      <c r="C73" s="1" t="s">
        <v>32</v>
      </c>
      <c r="D73" s="9" t="s">
        <v>14</v>
      </c>
      <c r="E73" s="5">
        <v>12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8750000000000009" right="0.78750000000000009" top="0.98402777777777772" bottom="0.98472222222222228" header="0.51180555555555562" footer="0.49236111111111114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" activeCellId="0" sqref="D17"/>
    </sheetView>
  </sheetViews>
  <sheetFormatPr defaultRowHeight="12.75"/>
  <cols>
    <col customWidth="1" min="1" max="1" style="1" width="6.44140625"/>
    <col customWidth="1" min="2" max="2" style="1" width="8.6640625"/>
    <col customWidth="1" min="3" max="3" style="1" width="41.5546875"/>
    <col customWidth="1" min="4" max="4" style="1" width="7.5546875"/>
    <col customWidth="1" min="5" max="5" style="1" width="9.21875"/>
    <col customWidth="1" min="6" max="6" style="1" width="11.77734375"/>
    <col customWidth="1" min="7" max="7" style="1" width="9.21875"/>
    <col customWidth="1" min="8" max="10" width="10.109375"/>
  </cols>
  <sheetData>
    <row r="1">
      <c r="C1" s="10" t="s">
        <v>36</v>
      </c>
      <c r="E1" s="13">
        <v>50</v>
      </c>
    </row>
    <row r="2">
      <c r="C2" s="10" t="s">
        <v>37</v>
      </c>
      <c r="E2" s="13">
        <v>12</v>
      </c>
    </row>
    <row r="3">
      <c r="C3" s="10" t="s">
        <v>38</v>
      </c>
      <c r="E3" s="13">
        <v>9</v>
      </c>
    </row>
    <row r="4">
      <c r="C4" s="10" t="s">
        <v>39</v>
      </c>
      <c r="E4" s="13">
        <v>2</v>
      </c>
    </row>
    <row r="5">
      <c r="C5" s="10" t="s">
        <v>40</v>
      </c>
      <c r="E5" s="13">
        <f>E1-E2-E3-E4</f>
        <v>27</v>
      </c>
    </row>
    <row r="6">
      <c r="E6" s="13"/>
    </row>
    <row r="8">
      <c r="A8" s="14" t="s">
        <v>41</v>
      </c>
      <c r="B8" s="15" t="s">
        <v>42</v>
      </c>
      <c r="C8" s="15" t="s">
        <v>43</v>
      </c>
      <c r="D8" s="3" t="s">
        <v>44</v>
      </c>
      <c r="E8" s="16" t="s">
        <v>45</v>
      </c>
      <c r="F8" s="14" t="s">
        <v>46</v>
      </c>
      <c r="G8" s="17" t="s">
        <v>47</v>
      </c>
      <c r="H8" s="15" t="s">
        <v>48</v>
      </c>
      <c r="I8" s="15" t="s">
        <v>49</v>
      </c>
      <c r="J8" s="15" t="s">
        <v>50</v>
      </c>
    </row>
    <row r="9">
      <c r="A9" s="18">
        <v>11</v>
      </c>
      <c r="B9" s="1" t="s">
        <v>5</v>
      </c>
      <c r="C9" s="1" t="s">
        <v>6</v>
      </c>
      <c r="D9" s="19" t="s">
        <v>51</v>
      </c>
      <c r="E9" s="11">
        <f>'Počty registrovaných'!E2 + 'Počty registrovaných'!E3</f>
        <v>123</v>
      </c>
      <c r="F9" s="1">
        <f>E9*E5/E18</f>
        <v>5.0090497737556561</v>
      </c>
      <c r="G9" s="20">
        <f>ROUND(F9,0)</f>
        <v>5</v>
      </c>
      <c r="H9" s="11">
        <v>63</v>
      </c>
      <c r="I9" s="11">
        <v>62</v>
      </c>
      <c r="J9" s="11">
        <v>51</v>
      </c>
      <c r="M9" s="11"/>
    </row>
    <row r="10">
      <c r="A10" s="18">
        <v>12</v>
      </c>
      <c r="B10" s="1" t="s">
        <v>15</v>
      </c>
      <c r="C10" s="1" t="s">
        <v>16</v>
      </c>
      <c r="D10" s="19" t="s">
        <v>51</v>
      </c>
      <c r="E10" s="11">
        <f>'Počty registrovaných'!E10 + 'Počty registrovaných'!E11</f>
        <v>145</v>
      </c>
      <c r="F10" s="1">
        <f>E10*E5/E18</f>
        <v>5.9049773755656112</v>
      </c>
      <c r="G10" s="20">
        <f t="shared" ref="G10:G16" si="0">ROUND(F10,0)</f>
        <v>6</v>
      </c>
      <c r="H10" s="11">
        <v>96</v>
      </c>
      <c r="I10" s="11">
        <v>113</v>
      </c>
      <c r="J10" s="11">
        <v>116</v>
      </c>
    </row>
    <row r="11">
      <c r="A11" s="18">
        <v>13</v>
      </c>
      <c r="B11" s="1" t="s">
        <v>17</v>
      </c>
      <c r="C11" s="1" t="s">
        <v>18</v>
      </c>
      <c r="D11" s="19" t="s">
        <v>51</v>
      </c>
      <c r="E11" s="11">
        <f>'Počty registrovaných'!E18 + 'Počty registrovaných'!E19</f>
        <v>46</v>
      </c>
      <c r="F11" s="1">
        <f>E11*E5/E18</f>
        <v>1.8733031674208145</v>
      </c>
      <c r="G11" s="20">
        <f t="shared" si="0"/>
        <v>2</v>
      </c>
      <c r="H11" s="11">
        <v>26</v>
      </c>
      <c r="I11" s="11">
        <v>25</v>
      </c>
      <c r="J11" s="11">
        <v>27</v>
      </c>
    </row>
    <row r="12">
      <c r="A12" s="18">
        <v>14</v>
      </c>
      <c r="B12" s="1" t="s">
        <v>19</v>
      </c>
      <c r="C12" s="1" t="s">
        <v>20</v>
      </c>
      <c r="D12" s="19" t="s">
        <v>51</v>
      </c>
      <c r="E12" s="11">
        <f>'Počty registrovaných'!E26 + 'Počty registrovaných'!E27</f>
        <v>50</v>
      </c>
      <c r="F12" s="1">
        <f>E12*E5/E18</f>
        <v>2.0361990950226243</v>
      </c>
      <c r="G12" s="20">
        <f t="shared" si="0"/>
        <v>2</v>
      </c>
      <c r="H12" s="11">
        <v>29</v>
      </c>
      <c r="I12" s="11">
        <v>34</v>
      </c>
      <c r="J12" s="11">
        <v>34</v>
      </c>
    </row>
    <row r="13">
      <c r="A13" s="18">
        <v>15</v>
      </c>
      <c r="B13" s="1" t="s">
        <v>21</v>
      </c>
      <c r="C13" s="1" t="s">
        <v>22</v>
      </c>
      <c r="D13" s="19" t="s">
        <v>51</v>
      </c>
      <c r="E13" s="11">
        <f>'Počty registrovaných'!E34 + 'Počty registrovaných'!E35</f>
        <v>21</v>
      </c>
      <c r="F13" s="1">
        <f>E13*E5/E18</f>
        <v>0.85520361990950222</v>
      </c>
      <c r="G13" s="20">
        <f t="shared" si="0"/>
        <v>1</v>
      </c>
      <c r="H13" s="11">
        <v>15</v>
      </c>
      <c r="I13" s="11">
        <v>14</v>
      </c>
      <c r="J13" s="11">
        <v>13</v>
      </c>
    </row>
    <row r="14">
      <c r="A14" s="18">
        <v>16</v>
      </c>
      <c r="B14" s="1" t="s">
        <v>23</v>
      </c>
      <c r="C14" s="1" t="s">
        <v>24</v>
      </c>
      <c r="D14" s="19" t="s">
        <v>51</v>
      </c>
      <c r="E14" s="11">
        <f>'Počty registrovaných'!E42 + 'Počty registrovaných'!E43</f>
        <v>42</v>
      </c>
      <c r="F14" s="1">
        <f>E14*E5/E18</f>
        <v>1.7104072398190044</v>
      </c>
      <c r="G14" s="20">
        <f t="shared" si="0"/>
        <v>2</v>
      </c>
      <c r="H14" s="11">
        <v>37</v>
      </c>
      <c r="I14" s="11">
        <v>34</v>
      </c>
      <c r="J14" s="11">
        <v>31</v>
      </c>
    </row>
    <row r="15">
      <c r="A15" s="18">
        <v>17</v>
      </c>
      <c r="B15" s="1" t="s">
        <v>25</v>
      </c>
      <c r="C15" s="1" t="s">
        <v>26</v>
      </c>
      <c r="D15" s="19" t="s">
        <v>51</v>
      </c>
      <c r="E15" s="11">
        <f>'Počty registrovaných'!E50 + 'Počty registrovaných'!E51</f>
        <v>79</v>
      </c>
      <c r="F15" s="1">
        <f>E15*E5/E18</f>
        <v>3.2171945701357467</v>
      </c>
      <c r="G15" s="20">
        <f t="shared" si="0"/>
        <v>3</v>
      </c>
      <c r="H15" s="11">
        <v>50</v>
      </c>
      <c r="I15" s="11">
        <v>47</v>
      </c>
      <c r="J15" s="11">
        <v>49</v>
      </c>
      <c r="M15" s="11"/>
    </row>
    <row r="16">
      <c r="A16" s="18">
        <v>18</v>
      </c>
      <c r="B16" s="1" t="s">
        <v>27</v>
      </c>
      <c r="C16" s="1" t="s">
        <v>28</v>
      </c>
      <c r="D16" s="19" t="s">
        <v>51</v>
      </c>
      <c r="E16" s="11">
        <f>'Počty registrovaných'!E58 + 'Počty registrovaných'!E59</f>
        <v>71</v>
      </c>
      <c r="F16" s="1">
        <f>E16*E5/E18</f>
        <v>2.8914027149321266</v>
      </c>
      <c r="G16" s="20">
        <f t="shared" si="0"/>
        <v>3</v>
      </c>
      <c r="H16" s="11">
        <v>45</v>
      </c>
      <c r="I16" s="11">
        <v>41</v>
      </c>
      <c r="J16" s="11">
        <v>55</v>
      </c>
      <c r="M16" s="11"/>
    </row>
    <row r="17">
      <c r="A17" s="18">
        <v>19</v>
      </c>
      <c r="B17" s="1" t="s">
        <v>31</v>
      </c>
      <c r="C17" s="1" t="s">
        <v>32</v>
      </c>
      <c r="D17" s="19" t="s">
        <v>51</v>
      </c>
      <c r="E17" s="11">
        <f>'Počty registrovaných'!E66 + 'Počty registrovaných'!E67</f>
        <v>86</v>
      </c>
      <c r="F17" s="1">
        <f>E17*E5/E18</f>
        <v>3.502262443438914</v>
      </c>
      <c r="G17" s="21">
        <v>3</v>
      </c>
      <c r="H17" s="11">
        <v>67</v>
      </c>
      <c r="I17" s="11">
        <v>69</v>
      </c>
      <c r="J17" s="11">
        <v>64</v>
      </c>
      <c r="M17" s="11"/>
    </row>
    <row r="18">
      <c r="C18" s="22" t="s">
        <v>52</v>
      </c>
      <c r="D18" s="1"/>
      <c r="E18" s="11">
        <f t="shared" ref="E18:J18" si="1">SUM(E9:E17)</f>
        <v>663</v>
      </c>
      <c r="F18" s="23">
        <f t="shared" si="1"/>
        <v>27</v>
      </c>
      <c r="G18" s="23">
        <f t="shared" si="1"/>
        <v>27</v>
      </c>
      <c r="H18" s="11">
        <f t="shared" si="1"/>
        <v>428</v>
      </c>
      <c r="I18" s="11">
        <f t="shared" si="1"/>
        <v>439</v>
      </c>
      <c r="J18" s="11">
        <f t="shared" si="1"/>
        <v>440</v>
      </c>
    </row>
    <row r="20"/>
    <row r="23">
      <c r="J23" t="s">
        <v>53</v>
      </c>
    </row>
    <row r="24">
      <c r="C24" s="10" t="s">
        <v>53</v>
      </c>
    </row>
    <row r="34">
      <c r="G34" s="10" t="s">
        <v>53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0866141732283472" right="0.70866141732283472" top="0.78740157480314954" bottom="0.78740157480314954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D17" activeCellId="0" sqref="D17"/>
    </sheetView>
  </sheetViews>
  <sheetFormatPr defaultRowHeight="12.75"/>
  <cols>
    <col customWidth="1" min="1" max="1" style="1" width="6.44140625"/>
    <col customWidth="1" min="2" max="2" style="1" width="8.6640625"/>
    <col customWidth="1" min="3" max="3" style="1" width="41.5546875"/>
    <col customWidth="1" min="4" max="4" style="1" width="7.5546875"/>
    <col customWidth="1" min="5" max="5" style="1" width="9.21875"/>
    <col customWidth="1" min="6" max="6" style="1" width="11.77734375"/>
    <col customWidth="1" min="7" max="7" style="1" width="9.21875"/>
    <col customWidth="1" min="8" max="8" width="10.33203125"/>
    <col customWidth="1" min="9" max="9" width="10"/>
    <col customWidth="1" min="10" max="10" width="10.109375"/>
  </cols>
  <sheetData>
    <row r="1">
      <c r="C1" s="10" t="s">
        <v>36</v>
      </c>
      <c r="E1" s="13">
        <v>50</v>
      </c>
    </row>
    <row r="2">
      <c r="C2" s="10" t="s">
        <v>37</v>
      </c>
      <c r="E2" s="13">
        <v>12</v>
      </c>
    </row>
    <row r="3">
      <c r="C3" s="10" t="s">
        <v>38</v>
      </c>
      <c r="E3" s="13">
        <v>9</v>
      </c>
    </row>
    <row r="4">
      <c r="C4" s="10" t="s">
        <v>39</v>
      </c>
      <c r="E4" s="13">
        <v>2</v>
      </c>
    </row>
    <row r="5">
      <c r="C5" s="10" t="s">
        <v>40</v>
      </c>
      <c r="E5" s="13">
        <f>E1-E2-E3-E4</f>
        <v>27</v>
      </c>
    </row>
    <row r="8">
      <c r="A8" s="14" t="s">
        <v>41</v>
      </c>
      <c r="B8" s="15" t="s">
        <v>42</v>
      </c>
      <c r="C8" s="15" t="s">
        <v>43</v>
      </c>
      <c r="D8" s="3" t="s">
        <v>44</v>
      </c>
      <c r="E8" s="16" t="s">
        <v>45</v>
      </c>
      <c r="F8" s="14" t="s">
        <v>46</v>
      </c>
      <c r="G8" s="17" t="s">
        <v>47</v>
      </c>
      <c r="H8" s="15" t="s">
        <v>54</v>
      </c>
      <c r="I8" s="15" t="s">
        <v>55</v>
      </c>
      <c r="J8" s="15" t="s">
        <v>56</v>
      </c>
    </row>
    <row r="9">
      <c r="A9" s="18">
        <v>11</v>
      </c>
      <c r="B9" s="1" t="s">
        <v>5</v>
      </c>
      <c r="C9" s="1" t="s">
        <v>6</v>
      </c>
      <c r="D9" s="20" t="s">
        <v>57</v>
      </c>
      <c r="E9" s="11">
        <f>'Počty registrovaných'!E4 + 'Počty registrovaných'!E5</f>
        <v>146</v>
      </c>
      <c r="F9" s="1">
        <f>E9*E5/E18</f>
        <v>5.7885462555066081</v>
      </c>
      <c r="G9" s="21">
        <f>ROUND(F9,0)</f>
        <v>6</v>
      </c>
      <c r="H9" s="11">
        <v>50</v>
      </c>
      <c r="I9" s="11">
        <v>70</v>
      </c>
      <c r="J9" s="11">
        <v>90</v>
      </c>
      <c r="M9" s="11"/>
    </row>
    <row r="10">
      <c r="A10" s="18">
        <v>12</v>
      </c>
      <c r="B10" s="1" t="s">
        <v>15</v>
      </c>
      <c r="C10" s="1" t="s">
        <v>16</v>
      </c>
      <c r="D10" s="20" t="s">
        <v>57</v>
      </c>
      <c r="E10" s="11">
        <f>'Počty registrovaných'!E12 + 'Počty registrovaných'!E13</f>
        <v>116</v>
      </c>
      <c r="F10" s="1">
        <f>E10*E5/E18</f>
        <v>4.5991189427312777</v>
      </c>
      <c r="G10" s="21">
        <v>4</v>
      </c>
      <c r="H10" s="11">
        <v>133</v>
      </c>
      <c r="I10" s="11">
        <v>163</v>
      </c>
      <c r="J10" s="11">
        <v>146</v>
      </c>
    </row>
    <row r="11">
      <c r="A11" s="18">
        <v>13</v>
      </c>
      <c r="B11" s="1" t="s">
        <v>17</v>
      </c>
      <c r="C11" s="1" t="s">
        <v>18</v>
      </c>
      <c r="D11" s="20" t="s">
        <v>57</v>
      </c>
      <c r="E11" s="11">
        <f>'Počty registrovaných'!E20 + 'Počty registrovaných'!E21</f>
        <v>75</v>
      </c>
      <c r="F11" s="1">
        <f>E11*E5/E18</f>
        <v>2.9735682819383258</v>
      </c>
      <c r="G11" s="21">
        <f t="shared" ref="G11:G17" si="2">ROUND(F11,0)</f>
        <v>3</v>
      </c>
      <c r="H11" s="11">
        <v>38</v>
      </c>
      <c r="I11" s="11">
        <v>44</v>
      </c>
      <c r="J11" s="11">
        <v>48</v>
      </c>
    </row>
    <row r="12">
      <c r="A12" s="18">
        <v>14</v>
      </c>
      <c r="B12" s="1" t="s">
        <v>19</v>
      </c>
      <c r="C12" s="1" t="s">
        <v>20</v>
      </c>
      <c r="D12" s="20" t="s">
        <v>57</v>
      </c>
      <c r="E12" s="11">
        <f>'Počty registrovaných'!E28 + 'Počty registrovaných'!E29</f>
        <v>61</v>
      </c>
      <c r="F12" s="1">
        <f>E12*E5/E18</f>
        <v>2.4185022026431717</v>
      </c>
      <c r="G12" s="21">
        <f t="shared" si="2"/>
        <v>2</v>
      </c>
      <c r="H12" s="11">
        <v>45</v>
      </c>
      <c r="I12" s="11">
        <v>44</v>
      </c>
      <c r="J12" s="11">
        <v>44</v>
      </c>
    </row>
    <row r="13">
      <c r="A13" s="18">
        <v>15</v>
      </c>
      <c r="B13" s="1" t="s">
        <v>21</v>
      </c>
      <c r="C13" s="1" t="s">
        <v>22</v>
      </c>
      <c r="D13" s="20" t="s">
        <v>57</v>
      </c>
      <c r="E13" s="11">
        <f>'Počty registrovaných'!E36 + 'Počty registrovaných'!E37</f>
        <v>21</v>
      </c>
      <c r="F13" s="1">
        <f>E13*E5/E18</f>
        <v>0.83259911894273131</v>
      </c>
      <c r="G13" s="21">
        <f t="shared" si="2"/>
        <v>1</v>
      </c>
      <c r="H13" s="11">
        <v>15</v>
      </c>
      <c r="I13" s="11">
        <v>22</v>
      </c>
      <c r="J13" s="11">
        <v>25</v>
      </c>
    </row>
    <row r="14">
      <c r="A14" s="18">
        <v>16</v>
      </c>
      <c r="B14" s="1" t="s">
        <v>23</v>
      </c>
      <c r="C14" s="1" t="s">
        <v>24</v>
      </c>
      <c r="D14" s="20" t="s">
        <v>57</v>
      </c>
      <c r="E14" s="11">
        <f>'Počty registrovaných'!E44 + 'Počty registrovaných'!E45</f>
        <v>43</v>
      </c>
      <c r="F14" s="1">
        <f>E14*E5/E18</f>
        <v>1.7048458149779735</v>
      </c>
      <c r="G14" s="21">
        <f t="shared" si="2"/>
        <v>2</v>
      </c>
      <c r="H14" s="11">
        <v>35</v>
      </c>
      <c r="I14" s="11">
        <v>39</v>
      </c>
      <c r="J14" s="11">
        <v>40</v>
      </c>
    </row>
    <row r="15">
      <c r="A15" s="18">
        <v>17</v>
      </c>
      <c r="B15" s="1" t="s">
        <v>25</v>
      </c>
      <c r="C15" s="1" t="s">
        <v>26</v>
      </c>
      <c r="D15" s="20" t="s">
        <v>57</v>
      </c>
      <c r="E15" s="11">
        <f>'Počty registrovaných'!E52 + 'Počty registrovaných'!E53</f>
        <v>75</v>
      </c>
      <c r="F15" s="1">
        <f>E15*E5/E18</f>
        <v>2.9735682819383258</v>
      </c>
      <c r="G15" s="21">
        <f t="shared" si="2"/>
        <v>3</v>
      </c>
      <c r="H15" s="11">
        <v>49</v>
      </c>
      <c r="I15" s="11">
        <v>62</v>
      </c>
      <c r="J15" s="11">
        <v>58</v>
      </c>
      <c r="M15" s="11"/>
    </row>
    <row r="16">
      <c r="A16" s="18">
        <v>18</v>
      </c>
      <c r="B16" s="1" t="s">
        <v>27</v>
      </c>
      <c r="C16" s="1" t="s">
        <v>28</v>
      </c>
      <c r="D16" s="20" t="s">
        <v>57</v>
      </c>
      <c r="E16" s="11">
        <f>'Počty registrovaných'!E60 + 'Počty registrovaných'!E61</f>
        <v>70</v>
      </c>
      <c r="F16" s="1">
        <f>E16*E5/E18</f>
        <v>2.7753303964757707</v>
      </c>
      <c r="G16" s="21">
        <f t="shared" si="2"/>
        <v>3</v>
      </c>
      <c r="H16" s="11">
        <v>39</v>
      </c>
      <c r="I16" s="11">
        <v>66</v>
      </c>
      <c r="J16" s="11">
        <v>66</v>
      </c>
      <c r="M16" s="11"/>
    </row>
    <row r="17">
      <c r="A17" s="18">
        <v>19</v>
      </c>
      <c r="B17" s="1" t="s">
        <v>31</v>
      </c>
      <c r="C17" s="1" t="s">
        <v>32</v>
      </c>
      <c r="D17" s="20" t="s">
        <v>57</v>
      </c>
      <c r="E17" s="11">
        <f>'Počty registrovaných'!E68 + 'Počty registrovaných'!E69</f>
        <v>74</v>
      </c>
      <c r="F17" s="1">
        <f>E17*E5/E18</f>
        <v>2.9339207048458151</v>
      </c>
      <c r="G17" s="21">
        <f t="shared" si="2"/>
        <v>3</v>
      </c>
      <c r="H17" s="11">
        <v>70</v>
      </c>
      <c r="I17" s="11">
        <v>71</v>
      </c>
      <c r="J17" s="11">
        <v>69</v>
      </c>
    </row>
    <row r="18">
      <c r="C18" s="22" t="s">
        <v>52</v>
      </c>
      <c r="D18" s="1"/>
      <c r="E18" s="11">
        <f t="shared" ref="E18:J18" si="3">SUM(E9:E17)</f>
        <v>681</v>
      </c>
      <c r="F18" s="23">
        <f t="shared" si="3"/>
        <v>27</v>
      </c>
      <c r="G18" s="23">
        <f t="shared" si="3"/>
        <v>27</v>
      </c>
      <c r="H18" s="11">
        <f t="shared" si="3"/>
        <v>474</v>
      </c>
      <c r="I18" s="11">
        <f t="shared" si="3"/>
        <v>581</v>
      </c>
      <c r="J18" s="11">
        <f t="shared" si="3"/>
        <v>586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0866141732283472" right="0.70866141732283472" top="0.78740157480314954" bottom="0.78740157480314954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" activeCellId="0" sqref="D17"/>
    </sheetView>
  </sheetViews>
  <sheetFormatPr defaultRowHeight="12.75"/>
  <cols>
    <col customWidth="1" min="1" max="1" style="1" width="6.44140625"/>
    <col customWidth="1" min="2" max="2" style="1" width="8.6640625"/>
    <col customWidth="1" min="3" max="3" style="1" width="41.5546875"/>
    <col customWidth="1" min="4" max="4" style="1" width="7.5546875"/>
    <col customWidth="1" min="5" max="5" style="1" width="9.21875"/>
    <col customWidth="1" min="6" max="6" style="1" width="11.77734375"/>
    <col customWidth="1" min="7" max="7" style="1" width="9.21875"/>
    <col customWidth="1" min="8" max="8" width="10.21875"/>
    <col customWidth="1" min="9" max="9" width="9.6640625"/>
    <col customWidth="1" min="10" max="10" width="10.109375"/>
  </cols>
  <sheetData>
    <row r="1">
      <c r="C1" s="10" t="s">
        <v>36</v>
      </c>
      <c r="E1" s="13">
        <v>50</v>
      </c>
    </row>
    <row r="2">
      <c r="C2" s="10" t="s">
        <v>37</v>
      </c>
      <c r="E2" s="13">
        <v>12</v>
      </c>
    </row>
    <row r="3">
      <c r="C3" s="10" t="s">
        <v>38</v>
      </c>
      <c r="E3" s="13">
        <v>9</v>
      </c>
    </row>
    <row r="4">
      <c r="C4" s="10" t="s">
        <v>39</v>
      </c>
      <c r="E4" s="13">
        <v>2</v>
      </c>
    </row>
    <row r="5">
      <c r="C5" s="10" t="s">
        <v>40</v>
      </c>
      <c r="E5" s="13">
        <f>E1-E2-E3-E4</f>
        <v>27</v>
      </c>
    </row>
    <row r="8">
      <c r="A8" s="14" t="s">
        <v>41</v>
      </c>
      <c r="B8" s="15" t="s">
        <v>42</v>
      </c>
      <c r="C8" s="15" t="s">
        <v>43</v>
      </c>
      <c r="D8" s="3" t="s">
        <v>44</v>
      </c>
      <c r="E8" s="16" t="s">
        <v>45</v>
      </c>
      <c r="F8" s="14" t="s">
        <v>46</v>
      </c>
      <c r="G8" s="17" t="s">
        <v>47</v>
      </c>
      <c r="H8" s="15" t="s">
        <v>58</v>
      </c>
      <c r="I8" s="15" t="s">
        <v>59</v>
      </c>
      <c r="J8" s="15" t="s">
        <v>60</v>
      </c>
    </row>
    <row r="9">
      <c r="A9" s="18">
        <v>11</v>
      </c>
      <c r="B9" s="1" t="s">
        <v>5</v>
      </c>
      <c r="C9" s="1" t="s">
        <v>6</v>
      </c>
      <c r="D9" s="24" t="s">
        <v>61</v>
      </c>
      <c r="E9" s="11">
        <f>'Počty registrovaných'!E6 + 'Počty registrovaných'!E7</f>
        <v>97</v>
      </c>
      <c r="F9" s="1">
        <f>E9*E5/E18</f>
        <v>4.2934426229508196</v>
      </c>
      <c r="G9" s="20">
        <f>ROUND(F9,0)</f>
        <v>4</v>
      </c>
      <c r="H9" s="11">
        <v>78</v>
      </c>
      <c r="I9" s="11">
        <v>65</v>
      </c>
      <c r="J9" s="11">
        <v>73</v>
      </c>
    </row>
    <row r="10">
      <c r="A10" s="18">
        <v>12</v>
      </c>
      <c r="B10" s="1" t="s">
        <v>15</v>
      </c>
      <c r="C10" s="1" t="s">
        <v>16</v>
      </c>
      <c r="D10" s="24" t="s">
        <v>61</v>
      </c>
      <c r="E10" s="11">
        <f>'Počty registrovaných'!E14 + 'Počty registrovaných'!E15</f>
        <v>147</v>
      </c>
      <c r="F10" s="1">
        <f>E10*E5/E18</f>
        <v>6.5065573770491802</v>
      </c>
      <c r="G10" s="21">
        <v>6</v>
      </c>
      <c r="H10" s="11">
        <v>129</v>
      </c>
      <c r="I10" s="11">
        <v>127</v>
      </c>
      <c r="J10" s="11">
        <v>130</v>
      </c>
    </row>
    <row r="11">
      <c r="A11" s="18">
        <v>13</v>
      </c>
      <c r="B11" s="1" t="s">
        <v>17</v>
      </c>
      <c r="C11" s="1" t="s">
        <v>18</v>
      </c>
      <c r="D11" s="24" t="s">
        <v>61</v>
      </c>
      <c r="E11" s="11">
        <f>'Počty registrovaných'!E22 + 'Počty registrovaných'!E23</f>
        <v>81</v>
      </c>
      <c r="F11" s="1">
        <f>E11*E5/E18</f>
        <v>3.5852459016393441</v>
      </c>
      <c r="G11" s="20">
        <f t="shared" ref="G11:G17" si="4">ROUND(F11,0)</f>
        <v>4</v>
      </c>
      <c r="H11" s="11">
        <v>49</v>
      </c>
      <c r="I11" s="11">
        <v>45</v>
      </c>
      <c r="J11" s="11">
        <v>68</v>
      </c>
    </row>
    <row r="12">
      <c r="A12" s="18">
        <v>14</v>
      </c>
      <c r="B12" s="1" t="s">
        <v>19</v>
      </c>
      <c r="C12" s="1" t="s">
        <v>20</v>
      </c>
      <c r="D12" s="24" t="s">
        <v>61</v>
      </c>
      <c r="E12" s="11">
        <f>'Počty registrovaných'!E30 + 'Počty registrovaných'!E31</f>
        <v>39</v>
      </c>
      <c r="F12" s="1">
        <f>E12*E5/E18</f>
        <v>1.7262295081967214</v>
      </c>
      <c r="G12" s="20">
        <f t="shared" si="4"/>
        <v>2</v>
      </c>
      <c r="H12" s="11">
        <v>36</v>
      </c>
      <c r="I12" s="11">
        <v>35</v>
      </c>
      <c r="J12" s="11">
        <v>36</v>
      </c>
    </row>
    <row r="13">
      <c r="A13" s="18">
        <v>15</v>
      </c>
      <c r="B13" s="1" t="s">
        <v>21</v>
      </c>
      <c r="C13" s="1" t="s">
        <v>22</v>
      </c>
      <c r="D13" s="24" t="s">
        <v>61</v>
      </c>
      <c r="E13" s="11">
        <f>'Počty registrovaných'!E38 + 'Počty registrovaných'!E39</f>
        <v>14</v>
      </c>
      <c r="F13" s="1">
        <f>E13*E5/E18</f>
        <v>0.61967213114754094</v>
      </c>
      <c r="G13" s="21">
        <f t="shared" si="4"/>
        <v>1</v>
      </c>
      <c r="H13" s="11">
        <v>22</v>
      </c>
      <c r="I13" s="11">
        <v>41</v>
      </c>
      <c r="J13" s="11">
        <v>37</v>
      </c>
    </row>
    <row r="14">
      <c r="A14" s="18">
        <v>16</v>
      </c>
      <c r="B14" s="1" t="s">
        <v>23</v>
      </c>
      <c r="C14" s="1" t="s">
        <v>24</v>
      </c>
      <c r="D14" s="24" t="s">
        <v>61</v>
      </c>
      <c r="E14" s="11">
        <f>'Počty registrovaných'!E46 + 'Počty registrovaných'!E47</f>
        <v>29</v>
      </c>
      <c r="F14" s="1">
        <f>E14*E5/E18</f>
        <v>1.2836065573770492</v>
      </c>
      <c r="G14" s="21">
        <f t="shared" si="4"/>
        <v>1</v>
      </c>
      <c r="H14" s="11">
        <v>35</v>
      </c>
      <c r="I14" s="11">
        <v>46</v>
      </c>
      <c r="J14" s="11">
        <v>57</v>
      </c>
    </row>
    <row r="15">
      <c r="A15" s="18">
        <v>17</v>
      </c>
      <c r="B15" s="1" t="s">
        <v>25</v>
      </c>
      <c r="C15" s="1" t="s">
        <v>26</v>
      </c>
      <c r="D15" s="24" t="s">
        <v>61</v>
      </c>
      <c r="E15" s="11">
        <f>'Počty registrovaných'!E54 + 'Počty registrovaných'!E55</f>
        <v>78</v>
      </c>
      <c r="F15" s="1">
        <f>E15*E5/E18</f>
        <v>3.4524590163934428</v>
      </c>
      <c r="G15" s="21">
        <f t="shared" si="4"/>
        <v>3</v>
      </c>
      <c r="H15" s="11">
        <v>40</v>
      </c>
      <c r="I15" s="11">
        <v>57</v>
      </c>
      <c r="J15" s="11">
        <v>83</v>
      </c>
    </row>
    <row r="16">
      <c r="A16" s="18">
        <v>18</v>
      </c>
      <c r="B16" s="1" t="s">
        <v>27</v>
      </c>
      <c r="C16" s="1" t="s">
        <v>28</v>
      </c>
      <c r="D16" s="24" t="s">
        <v>61</v>
      </c>
      <c r="E16" s="11">
        <f>'Počty registrovaných'!E62 + 'Počty registrovaných'!E63</f>
        <v>59</v>
      </c>
      <c r="F16" s="1">
        <f>E16*E5/E18</f>
        <v>2.6114754098360655</v>
      </c>
      <c r="G16" s="21">
        <f t="shared" si="4"/>
        <v>3</v>
      </c>
      <c r="H16" s="11">
        <v>48</v>
      </c>
      <c r="I16" s="11">
        <v>52</v>
      </c>
      <c r="J16" s="11">
        <v>54</v>
      </c>
    </row>
    <row r="17">
      <c r="A17" s="18">
        <v>19</v>
      </c>
      <c r="B17" s="1" t="s">
        <v>31</v>
      </c>
      <c r="C17" s="1" t="s">
        <v>32</v>
      </c>
      <c r="D17" s="24" t="s">
        <v>61</v>
      </c>
      <c r="E17" s="11">
        <f>'Počty registrovaných'!E70 + 'Počty registrovaných'!E71</f>
        <v>66</v>
      </c>
      <c r="F17" s="1">
        <f>E17*E5/E18</f>
        <v>2.9213114754098362</v>
      </c>
      <c r="G17" s="21">
        <f t="shared" si="4"/>
        <v>3</v>
      </c>
      <c r="H17" s="11">
        <v>69</v>
      </c>
      <c r="I17" s="11">
        <v>78</v>
      </c>
      <c r="J17" s="11">
        <v>84</v>
      </c>
    </row>
    <row r="18">
      <c r="C18" s="22" t="s">
        <v>52</v>
      </c>
      <c r="D18" s="1"/>
      <c r="E18" s="11">
        <f t="shared" ref="E18:J18" si="5">SUM(E9:E17)</f>
        <v>610</v>
      </c>
      <c r="F18" s="23">
        <f t="shared" si="5"/>
        <v>27</v>
      </c>
      <c r="G18" s="23">
        <f t="shared" si="5"/>
        <v>27</v>
      </c>
      <c r="H18" s="11">
        <f t="shared" si="5"/>
        <v>506</v>
      </c>
      <c r="I18" s="11">
        <f t="shared" si="5"/>
        <v>546</v>
      </c>
      <c r="J18" s="11">
        <f t="shared" si="5"/>
        <v>622</v>
      </c>
    </row>
    <row r="20">
      <c r="C20" s="25"/>
    </row>
    <row r="30">
      <c r="F30" s="1" t="s">
        <v>53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0866141732283472" right="0.70866141732283472" top="0.78740157480314954" bottom="0.78740157480314954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1" activeCellId="0" sqref="D21"/>
    </sheetView>
  </sheetViews>
  <sheetFormatPr defaultRowHeight="12.75"/>
  <cols>
    <col customWidth="1" min="1" max="1" style="1" width="6.44140625"/>
    <col customWidth="1" min="2" max="2" style="1" width="8.6640625"/>
    <col customWidth="1" min="3" max="3" style="1" width="41.5546875"/>
    <col customWidth="1" min="4" max="4" style="1" width="11.33203125"/>
    <col customWidth="1" min="5" max="5" style="1" width="9.21875"/>
    <col customWidth="1" min="6" max="6" style="1" width="11.77734375"/>
    <col customWidth="1" min="7" max="7" style="1" width="9.21875"/>
    <col customWidth="1" min="8" max="8" width="12"/>
    <col customWidth="1" min="9" max="10" width="11.21875"/>
  </cols>
  <sheetData>
    <row r="1">
      <c r="C1" s="10" t="s">
        <v>36</v>
      </c>
      <c r="E1" s="13">
        <v>50</v>
      </c>
    </row>
    <row r="2">
      <c r="C2" s="10" t="s">
        <v>37</v>
      </c>
      <c r="E2" s="13">
        <v>12</v>
      </c>
      <c r="F2" s="10"/>
    </row>
    <row r="3">
      <c r="C3" s="10" t="s">
        <v>38</v>
      </c>
      <c r="E3" s="13">
        <v>9</v>
      </c>
    </row>
    <row r="4">
      <c r="C4" s="10" t="s">
        <v>39</v>
      </c>
      <c r="E4" s="13">
        <v>3</v>
      </c>
    </row>
    <row r="5">
      <c r="C5" s="10" t="s">
        <v>40</v>
      </c>
      <c r="E5" s="13">
        <f>E1-E2-E3-E4</f>
        <v>26</v>
      </c>
    </row>
    <row r="8">
      <c r="A8" s="14" t="s">
        <v>41</v>
      </c>
      <c r="B8" s="15" t="s">
        <v>42</v>
      </c>
      <c r="C8" s="15" t="s">
        <v>43</v>
      </c>
      <c r="D8" s="26" t="s">
        <v>44</v>
      </c>
      <c r="E8" s="16" t="s">
        <v>45</v>
      </c>
      <c r="F8" s="14" t="s">
        <v>46</v>
      </c>
      <c r="G8" s="17" t="s">
        <v>47</v>
      </c>
      <c r="H8" s="15" t="s">
        <v>62</v>
      </c>
      <c r="I8" s="15" t="s">
        <v>63</v>
      </c>
      <c r="J8" s="15" t="s">
        <v>64</v>
      </c>
    </row>
    <row r="9">
      <c r="A9" s="18">
        <v>11</v>
      </c>
      <c r="B9" s="1" t="s">
        <v>5</v>
      </c>
      <c r="C9" s="1" t="s">
        <v>6</v>
      </c>
      <c r="D9" s="27" t="s">
        <v>65</v>
      </c>
      <c r="E9" s="11">
        <f>'Počty registrovaných'!E8 + 'Počty registrovaných'!E9</f>
        <v>81</v>
      </c>
      <c r="F9" s="1">
        <f>E9*E5/E18</f>
        <v>5.2518703241895262</v>
      </c>
      <c r="G9" s="20">
        <f>ROUND(F9,0)</f>
        <v>5</v>
      </c>
      <c r="H9" s="11">
        <v>32</v>
      </c>
      <c r="I9" s="11">
        <v>35</v>
      </c>
      <c r="J9" s="11">
        <v>37</v>
      </c>
    </row>
    <row r="10">
      <c r="A10" s="18">
        <v>12</v>
      </c>
      <c r="B10" s="1" t="s">
        <v>15</v>
      </c>
      <c r="C10" s="1" t="s">
        <v>16</v>
      </c>
      <c r="D10" s="27" t="s">
        <v>65</v>
      </c>
      <c r="E10" s="11">
        <f>'Počty registrovaných'!E16 + 'Počty registrovaných'!E17</f>
        <v>55</v>
      </c>
      <c r="F10" s="1">
        <f>E10*E5/E18</f>
        <v>3.5660847880299253</v>
      </c>
      <c r="G10" s="20">
        <f t="shared" ref="G10:G17" si="6">ROUND(F10,0)</f>
        <v>4</v>
      </c>
      <c r="H10" s="11">
        <v>69</v>
      </c>
      <c r="I10" s="11">
        <v>68</v>
      </c>
      <c r="J10" s="11">
        <v>74</v>
      </c>
    </row>
    <row r="11">
      <c r="A11" s="18">
        <v>13</v>
      </c>
      <c r="B11" s="1" t="s">
        <v>17</v>
      </c>
      <c r="C11" s="1" t="s">
        <v>18</v>
      </c>
      <c r="D11" s="27" t="s">
        <v>65</v>
      </c>
      <c r="E11" s="11">
        <f>'Počty registrovaných'!E24 + 'Počty registrovaných'!E25</f>
        <v>53</v>
      </c>
      <c r="F11" s="1">
        <f>E11*E5/E18</f>
        <v>3.4364089775561095</v>
      </c>
      <c r="G11" s="20">
        <f t="shared" si="6"/>
        <v>3</v>
      </c>
      <c r="H11" s="11">
        <v>32</v>
      </c>
      <c r="I11" s="11">
        <v>35</v>
      </c>
      <c r="J11" s="11">
        <v>54</v>
      </c>
    </row>
    <row r="12">
      <c r="A12" s="18">
        <v>14</v>
      </c>
      <c r="B12" s="1" t="s">
        <v>19</v>
      </c>
      <c r="C12" s="1" t="s">
        <v>20</v>
      </c>
      <c r="D12" s="27" t="s">
        <v>65</v>
      </c>
      <c r="E12" s="11">
        <f>'Počty registrovaných'!E32 + 'Počty registrovaných'!E33</f>
        <v>44</v>
      </c>
      <c r="F12" s="1">
        <f>E12*E5/E18</f>
        <v>2.8528678304239401</v>
      </c>
      <c r="G12" s="20">
        <f t="shared" si="6"/>
        <v>3</v>
      </c>
      <c r="H12" s="11">
        <v>36</v>
      </c>
      <c r="I12" s="11">
        <v>21</v>
      </c>
      <c r="J12" s="11">
        <v>16</v>
      </c>
    </row>
    <row r="13">
      <c r="A13" s="18">
        <v>15</v>
      </c>
      <c r="B13" s="1" t="s">
        <v>21</v>
      </c>
      <c r="C13" s="1" t="s">
        <v>22</v>
      </c>
      <c r="D13" s="27" t="s">
        <v>65</v>
      </c>
      <c r="E13" s="11">
        <f>'Počty registrovaných'!E40 + 'Počty registrovaných'!E41</f>
        <v>11</v>
      </c>
      <c r="F13" s="1">
        <f>E13*E5/E18</f>
        <v>0.71321695760598502</v>
      </c>
      <c r="G13" s="20">
        <f t="shared" si="6"/>
        <v>1</v>
      </c>
      <c r="H13" s="11">
        <v>21</v>
      </c>
      <c r="I13" s="11">
        <v>16</v>
      </c>
      <c r="J13" s="11">
        <v>9</v>
      </c>
    </row>
    <row r="14">
      <c r="A14" s="18">
        <v>16</v>
      </c>
      <c r="B14" s="1" t="s">
        <v>23</v>
      </c>
      <c r="C14" s="1" t="s">
        <v>24</v>
      </c>
      <c r="D14" s="27" t="s">
        <v>65</v>
      </c>
      <c r="E14" s="11">
        <f>'Počty registrovaných'!E48 + 'Počty registrovaných'!E49</f>
        <v>20</v>
      </c>
      <c r="F14" s="1">
        <f>E14*E5/E18</f>
        <v>1.2967581047381547</v>
      </c>
      <c r="G14" s="20">
        <f t="shared" si="6"/>
        <v>1</v>
      </c>
      <c r="H14" s="11">
        <v>34</v>
      </c>
      <c r="I14" s="11">
        <v>42</v>
      </c>
      <c r="J14" s="11">
        <v>21</v>
      </c>
    </row>
    <row r="15">
      <c r="A15" s="18">
        <v>17</v>
      </c>
      <c r="B15" s="1" t="s">
        <v>25</v>
      </c>
      <c r="C15" s="1" t="s">
        <v>26</v>
      </c>
      <c r="D15" s="27" t="s">
        <v>65</v>
      </c>
      <c r="E15" s="11">
        <f>'Počty registrovaných'!E56 + 'Počty registrovaných'!E57</f>
        <v>47</v>
      </c>
      <c r="F15" s="1">
        <f>E15*E5/E18</f>
        <v>3.0473815461346634</v>
      </c>
      <c r="G15" s="20">
        <f t="shared" si="6"/>
        <v>3</v>
      </c>
      <c r="H15" s="11">
        <v>24</v>
      </c>
      <c r="I15" s="11">
        <v>24</v>
      </c>
      <c r="J15" s="11">
        <v>80</v>
      </c>
    </row>
    <row r="16">
      <c r="A16" s="18">
        <v>18</v>
      </c>
      <c r="B16" s="1" t="s">
        <v>27</v>
      </c>
      <c r="C16" s="1" t="s">
        <v>28</v>
      </c>
      <c r="D16" s="27" t="s">
        <v>65</v>
      </c>
      <c r="E16" s="11">
        <f>'Počty registrovaných'!E64 + 'Počty registrovaných'!E65</f>
        <v>50</v>
      </c>
      <c r="F16" s="1">
        <f>E16*E5/E18</f>
        <v>3.2418952618453867</v>
      </c>
      <c r="G16" s="20">
        <f t="shared" si="6"/>
        <v>3</v>
      </c>
      <c r="H16" s="11">
        <v>22</v>
      </c>
      <c r="I16" s="11">
        <v>37</v>
      </c>
      <c r="J16" s="11">
        <v>27</v>
      </c>
    </row>
    <row r="17">
      <c r="A17" s="18">
        <v>19</v>
      </c>
      <c r="B17" s="1" t="s">
        <v>31</v>
      </c>
      <c r="C17" s="1" t="s">
        <v>32</v>
      </c>
      <c r="D17" s="27" t="s">
        <v>65</v>
      </c>
      <c r="E17" s="11">
        <f>'Počty registrovaných'!E72 + 'Počty registrovaných'!E73</f>
        <v>40</v>
      </c>
      <c r="F17" s="1">
        <f>E17*E5/E18</f>
        <v>2.5935162094763093</v>
      </c>
      <c r="G17" s="20">
        <f t="shared" si="6"/>
        <v>3</v>
      </c>
      <c r="H17" s="11">
        <v>39</v>
      </c>
      <c r="I17" s="11">
        <v>40</v>
      </c>
      <c r="J17" s="11">
        <v>40</v>
      </c>
    </row>
    <row r="18">
      <c r="C18" s="22" t="s">
        <v>52</v>
      </c>
      <c r="D18" s="1"/>
      <c r="E18" s="11">
        <f t="shared" ref="E18:J18" si="7">SUM(E9:E17)</f>
        <v>401</v>
      </c>
      <c r="F18" s="23">
        <f t="shared" si="7"/>
        <v>25.999999999999996</v>
      </c>
      <c r="G18" s="23">
        <f t="shared" si="7"/>
        <v>26</v>
      </c>
      <c r="H18" s="11">
        <f t="shared" si="7"/>
        <v>309</v>
      </c>
      <c r="I18" s="11">
        <f t="shared" si="7"/>
        <v>318</v>
      </c>
      <c r="J18" s="11">
        <f t="shared" si="7"/>
        <v>358</v>
      </c>
    </row>
    <row r="27">
      <c r="G27" s="1" t="s">
        <v>53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0866141732283472" right="0.70866141732283472" top="0.78740157480314954" bottom="0.78740157480314954" header="0.51181102362204722" footer="0.51181102362204722"/>
  <pageSetup paperSize="9" scale="100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ONLYOFFICE/7.4.1.36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Fiala</dc:creator>
  <cp:revision>4</cp:revision>
  <dcterms:created xsi:type="dcterms:W3CDTF">2020-05-29T13:22:19Z</dcterms:created>
  <dcterms:modified xsi:type="dcterms:W3CDTF">2023-09-06T06:36:45Z</dcterms:modified>
</cp:coreProperties>
</file>