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ČR2022\"/>
    </mc:Choice>
  </mc:AlternateContent>
  <xr:revisionPtr revIDLastSave="0" documentId="8_{35FED73F-B2B3-4F69-8522-9CD5EB96F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!!!" sheetId="3" r:id="rId1"/>
    <sheet name="Přihláška" sheetId="1" r:id="rId2"/>
    <sheet name="Ubytování" sheetId="2" r:id="rId3"/>
    <sheet name="Jídelníček" sheetId="4" r:id="rId4"/>
  </sheets>
  <definedNames>
    <definedName name="_xlnm.Print_Area" localSheetId="3">Jídelníček!$A$1:$E$43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U4" i="1" s="1"/>
  <c r="T3" i="1"/>
  <c r="J5" i="1"/>
  <c r="U5" i="1" s="1"/>
  <c r="X5" i="1" s="1"/>
  <c r="J6" i="1"/>
  <c r="U6" i="1" s="1"/>
  <c r="J7" i="1"/>
  <c r="U7" i="1" s="1"/>
  <c r="J8" i="1"/>
  <c r="U8" i="1" s="1"/>
  <c r="J9" i="1"/>
  <c r="U9" i="1" s="1"/>
  <c r="J10" i="1"/>
  <c r="U10" i="1" s="1"/>
  <c r="J11" i="1"/>
  <c r="U11" i="1" s="1"/>
  <c r="J12" i="1"/>
  <c r="U12" i="1" s="1"/>
  <c r="J13" i="1"/>
  <c r="U13" i="1" s="1"/>
  <c r="J14" i="1"/>
  <c r="U14" i="1" s="1"/>
  <c r="J15" i="1"/>
  <c r="U15" i="1"/>
  <c r="J16" i="1"/>
  <c r="U16" i="1" s="1"/>
  <c r="J17" i="1"/>
  <c r="U17" i="1" s="1"/>
  <c r="X17" i="1" s="1"/>
  <c r="J3" i="1"/>
  <c r="U3" i="1" s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T4" i="1"/>
  <c r="X4" i="1" s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W19" i="1"/>
  <c r="X16" i="1" l="1"/>
  <c r="X7" i="1"/>
  <c r="X8" i="1"/>
  <c r="X6" i="1"/>
  <c r="X12" i="1"/>
  <c r="T19" i="1"/>
  <c r="X9" i="1"/>
  <c r="X15" i="1"/>
  <c r="X13" i="1"/>
  <c r="X3" i="1"/>
  <c r="X10" i="1"/>
  <c r="X14" i="1"/>
  <c r="U19" i="1"/>
  <c r="V19" i="1"/>
  <c r="X11" i="1"/>
  <c r="X19" i="1" l="1"/>
</calcChain>
</file>

<file path=xl/sharedStrings.xml><?xml version="1.0" encoding="utf-8"?>
<sst xmlns="http://schemas.openxmlformats.org/spreadsheetml/2006/main" count="199" uniqueCount="151">
  <si>
    <t>Příjmení a jméno</t>
  </si>
  <si>
    <t>Oddíl</t>
  </si>
  <si>
    <t>Sazba za noc</t>
  </si>
  <si>
    <t>Ubytování (A/N)</t>
  </si>
  <si>
    <t>A</t>
  </si>
  <si>
    <t>Poř.</t>
  </si>
  <si>
    <t>Kategorie</t>
  </si>
  <si>
    <t>Adresa bydliště</t>
  </si>
  <si>
    <t>Datum narození (dd.mm.rrrr)</t>
  </si>
  <si>
    <t>F</t>
  </si>
  <si>
    <t>Druh stravy</t>
  </si>
  <si>
    <t>Pá-V</t>
  </si>
  <si>
    <t>So-S</t>
  </si>
  <si>
    <t>So-O</t>
  </si>
  <si>
    <t>So-V</t>
  </si>
  <si>
    <t>Ne-S</t>
  </si>
  <si>
    <t>Ne-O</t>
  </si>
  <si>
    <t>Objednávka stravy</t>
  </si>
  <si>
    <t>Pá</t>
  </si>
  <si>
    <t>So</t>
  </si>
  <si>
    <t>Start.</t>
  </si>
  <si>
    <t>Strava</t>
  </si>
  <si>
    <t>Celkem</t>
  </si>
  <si>
    <t>Objednávka noclehu</t>
  </si>
  <si>
    <t>K úhradě</t>
  </si>
  <si>
    <t>Vedoucí č.1 - jméno :</t>
  </si>
  <si>
    <t>Vedoucí č.1 - e-mail :</t>
  </si>
  <si>
    <t>Vedoucí č.1 - mobil :</t>
  </si>
  <si>
    <t>H</t>
  </si>
  <si>
    <t>Ubytovací zařízení</t>
  </si>
  <si>
    <t>Kód</t>
  </si>
  <si>
    <t>B</t>
  </si>
  <si>
    <t>500 m</t>
  </si>
  <si>
    <t>C</t>
  </si>
  <si>
    <t>D</t>
  </si>
  <si>
    <t>900 m</t>
  </si>
  <si>
    <t>E</t>
  </si>
  <si>
    <t>G</t>
  </si>
  <si>
    <t>I</t>
  </si>
  <si>
    <t>J</t>
  </si>
  <si>
    <t>Poznámka :</t>
  </si>
  <si>
    <t xml:space="preserve">Ubyt. </t>
  </si>
  <si>
    <t>Přirážka</t>
  </si>
  <si>
    <t>Vzdálenost od hr.sálu</t>
  </si>
  <si>
    <t>1,3 km</t>
  </si>
  <si>
    <t>Penzion Hejtman</t>
  </si>
  <si>
    <t>Penzion Nela</t>
  </si>
  <si>
    <t>Žádná</t>
  </si>
  <si>
    <t>Penzion Na vršku</t>
  </si>
  <si>
    <t>Kód ubytování</t>
  </si>
  <si>
    <t>Vyplňte příjmení a jméno hráče nebo doprovodu</t>
  </si>
  <si>
    <t>Vyplňte adresu bydliště hráče nebo doprovodu</t>
  </si>
  <si>
    <t>U hráčů v kategoriích i v OPEN turnaji doplňte název oddílu</t>
  </si>
  <si>
    <t>Doplňte "A"  v případě zájmu o ubytování nebo "N" v případě nezájmu</t>
  </si>
  <si>
    <t>Podle zájmu o stravu vyberte pomocí rozbalovací šipky jednu z možností : "Dětská" , "Dospělá", "Žádná"</t>
  </si>
  <si>
    <t>Zvolte "1" v případě, že máte zájem o příslušný nocleh, zvolte "0" v případě, že zájem nemáte</t>
  </si>
  <si>
    <t>!!! Nevyplňujte, částka za objednáné ubytování se automaticky spočte, zkontrolujte pouze, zda souhlasí</t>
  </si>
  <si>
    <t>!!! Nevyplňujte, částka za objednánou stravu se automaticky dopočte, zkontrolujte pouze, zda souhlasí</t>
  </si>
  <si>
    <t>!!! Nevyplňujte, pouze zkontrolujte, zda souhlasí s Vašimi údaji</t>
  </si>
  <si>
    <t>Další :</t>
  </si>
  <si>
    <t xml:space="preserve">Pokyny k vyplnění </t>
  </si>
  <si>
    <t xml:space="preserve">Vyplňujte pouze zelené buňky, v modrých buňkách jsou vzorce, vše se dopočte automaticky. Nezapomeňte vyplnit veškeré požadované údaje včetně adresy bydliště. Po obdržení přihlášky vám potvrdíme přijetí a zároveň vás budeme informovat, zda požadované ubytování je ještě k dispozici. 
V případě jakýchkoliv dotazů ohledně přihlášky nás kontaktujte. </t>
  </si>
  <si>
    <t>Veškeré detailnější požadavky na ubytování doplňte do kolonky "poznámka" (uvítáme např. informaci, koho s kým ubytovat apod., v případě, že to bude v našich silách, rádi vyhovíme</t>
  </si>
  <si>
    <t xml:space="preserve">Zájemcům o vystavení potvrzení o přijetí částky na účet potvrzení na místě vystavíme, do poznámky v příhlášce uveďte na koho potvrzení vystavit a další náležitosti (zda na celý oddíl nebo jednotlivě, zda odděleně za stravu, ubytování a startovné (primárně) nebo celkovou částku..) </t>
  </si>
  <si>
    <r>
      <rPr>
        <b/>
        <sz val="10"/>
        <rFont val="Arial"/>
        <family val="2"/>
        <charset val="238"/>
      </rPr>
      <t>Vyplňujte pouze zelená políčka</t>
    </r>
    <r>
      <rPr>
        <sz val="10"/>
        <rFont val="Arial"/>
        <family val="2"/>
        <charset val="238"/>
      </rPr>
      <t>, do modrých nebo šedých buněk nic nevyplňujte (v případě, že si nebudete vědět rady s vyplněním přihlášky, kontaktujte ředitele nebo pořadatele turnaje)</t>
    </r>
  </si>
  <si>
    <t>Penzion Klatovský dvůr</t>
  </si>
  <si>
    <t>700 m</t>
  </si>
  <si>
    <t>Penzion U parku</t>
  </si>
  <si>
    <t>Penzion Time-out</t>
  </si>
  <si>
    <t>K</t>
  </si>
  <si>
    <t>L</t>
  </si>
  <si>
    <t>Zájemci o dietní, vegetariánskou nebo bezlepkovou  stravu tento požadavek doplňte do kolonky "poznámka"</t>
  </si>
  <si>
    <t>Příloha - nabídka ubytování při MČR dětí do 8 let (Klatovy 8.-10.4.2022)</t>
  </si>
  <si>
    <t>Kapacita</t>
  </si>
  <si>
    <t>Odkaz / adresa</t>
  </si>
  <si>
    <t>Domov mládeže ISŠ</t>
  </si>
  <si>
    <t>Voříškova 823, 339 01 Klatovy</t>
  </si>
  <si>
    <t>250 m</t>
  </si>
  <si>
    <t>2- lůž. pokoje se sociálním zařízením (pro buňky 2+2 ), omezený počet 3 L pokojů, kuchyňky vybavené kuchyňskou linkou a ledničkou, společenské a studijní místnosti</t>
  </si>
  <si>
    <t>www.klatovskydvur.cz/klatovskydvur</t>
  </si>
  <si>
    <t>1-4 lůžkové pokoje se SZ</t>
  </si>
  <si>
    <t>Penzion Na Zemědělce</t>
  </si>
  <si>
    <t>www.sszp.kt.cz/index.php?pages=26&amp;page=212&amp;lang=cz&amp;sm=4</t>
  </si>
  <si>
    <t>2 lůžkové pokoje v klidné části města Klatov s výhledem na Šumavu</t>
  </si>
  <si>
    <t>http://www.penzion-klatovy.cz/</t>
  </si>
  <si>
    <t xml:space="preserve">2-4 lůžkové pokoje se SZ </t>
  </si>
  <si>
    <t>https://www.zlatestranky.cz/profil/H149684</t>
  </si>
  <si>
    <t>2-4 lůžkové pokoje se SZ</t>
  </si>
  <si>
    <t>www.klatovy.cz/pension-nela</t>
  </si>
  <si>
    <t>Penzion Pod Černou věží</t>
  </si>
  <si>
    <t>https://www.booking.com/hotel/cz/penzion-pod-cernou-vezi.cs.html</t>
  </si>
  <si>
    <t>2 lůžkové pokoje se SZ v centru Klatov</t>
  </si>
  <si>
    <t>http://www.timeoutklatovy.cz/</t>
  </si>
  <si>
    <t xml:space="preserve">2-4 lůž. pokoje se SZ </t>
  </si>
  <si>
    <t>http://uhejtmana.klatovynet.cz/uhejtmana/</t>
  </si>
  <si>
    <t>2-3 lůž. pokoje se SZ, hezké pokoje přímo v historické části Klatov</t>
  </si>
  <si>
    <t>Penzion Strnad</t>
  </si>
  <si>
    <t>http://penzionustrnada.cz/ubytovani-klatovy/</t>
  </si>
  <si>
    <t>50 m</t>
  </si>
  <si>
    <t xml:space="preserve">2-3 lůž. pokoje se SZ, komfortní pokoje vedle hrací místnosti </t>
  </si>
  <si>
    <t>Hotel Time-out</t>
  </si>
  <si>
    <t>M</t>
  </si>
  <si>
    <t>Hotel Rozvoj</t>
  </si>
  <si>
    <t>https://www.hotel-rozvoj.cz/rozvoj/</t>
  </si>
  <si>
    <t>Luxusní převážně 2-lůžkové pokoje se SZ nedaleko historického centra Klatov</t>
  </si>
  <si>
    <t>Popis ubytování (vše má WIFI)</t>
  </si>
  <si>
    <t>U hráčů vyplňte den, měsíc a rok narození (není nutné prodoprovod bez ubytování)</t>
  </si>
  <si>
    <t>D8</t>
  </si>
  <si>
    <t>Pomocí rozbalovací šipky v příslušné buňce vyberte příslušnou kategorii MČR, u hráčů, kteří mají zájem o OPEN turnaj vyberte "OPEN", u hráčů hrající turnaj mládeže do 12 let vyberte "Turnaj mládeže", u ostatních pak doplňte "Doprovod"</t>
  </si>
  <si>
    <t>Zvolte "1" v případě, že máte zájem o příslušné jídlo (snídaně, večeře), u oběda je výběr ze dvou variant jídla, vybírejte proto buď 1A nebo 1B, jídelníček je k dispozici na samostatném listu v tomto souboru</t>
  </si>
  <si>
    <r>
      <t xml:space="preserve">Mistrovství ČR do 8 let </t>
    </r>
    <r>
      <rPr>
        <b/>
        <sz val="16"/>
        <rFont val="Arial"/>
        <family val="2"/>
        <charset val="238"/>
      </rPr>
      <t>(Klatovy, 9.4.-10.4.2022)</t>
    </r>
  </si>
  <si>
    <t>OPEN</t>
  </si>
  <si>
    <t>Turnaj mládeže</t>
  </si>
  <si>
    <t>Doprovod</t>
  </si>
  <si>
    <t>H8</t>
  </si>
  <si>
    <t>Přirážka / sleva</t>
  </si>
  <si>
    <t>Startovné</t>
  </si>
  <si>
    <t>!!! Nevyplňujte, částka za startovné se se automaticky spočte podle vybrané kategorie, zkontrolujte pouze, zda souhlasí</t>
  </si>
  <si>
    <t>Doplňte výši přirážky u pozdě přihlášených hráčů, slevu -200 Kč u hráčů z republikové listiny talentů u kategorií D8 a H8….</t>
  </si>
  <si>
    <t>Počet lůžek  na pokoji</t>
  </si>
  <si>
    <t>1L</t>
  </si>
  <si>
    <t>2L</t>
  </si>
  <si>
    <t>3L</t>
  </si>
  <si>
    <t>4L</t>
  </si>
  <si>
    <t>Cena za noc</t>
  </si>
  <si>
    <t>2-4 lůžkové pokoje se SZ v rodinném domku</t>
  </si>
  <si>
    <t>Luxusní  převážně 2-lůžkové pokoje se SZ</t>
  </si>
  <si>
    <t>Jídelní lístek</t>
  </si>
  <si>
    <t>Mistrovství ČR dětí do 8 let</t>
  </si>
  <si>
    <t xml:space="preserve">  </t>
  </si>
  <si>
    <t>8.4. - 10.4.2022</t>
  </si>
  <si>
    <t>Pátek</t>
  </si>
  <si>
    <t>Restaurace M&amp;P Catering</t>
  </si>
  <si>
    <t>Večeře:</t>
  </si>
  <si>
    <t>Špíz z vepřové počeně, rýže / těstoviny. 
Porce: dětská 80g/120g,  dospělá 130g/200g</t>
  </si>
  <si>
    <t>Sobota</t>
  </si>
  <si>
    <t>Snídaně:</t>
  </si>
  <si>
    <t>Obložený talíř - šunka, salám, sýry, máslo, rohlíky, chléb, čaj 
nebo káva + koláček cukrářský</t>
  </si>
  <si>
    <t>Oběd:</t>
  </si>
  <si>
    <r>
      <rPr>
        <b/>
        <sz val="10"/>
        <rFont val="Arial"/>
        <family val="2"/>
        <charset val="238"/>
      </rPr>
      <t xml:space="preserve">Polévka: Hovězí vývar s masem a nudlemi. </t>
    </r>
    <r>
      <rPr>
        <sz val="10"/>
        <rFont val="Arial"/>
        <charset val="238"/>
      </rPr>
      <t xml:space="preserve">
Porce: dětská 0,2l, dospělá 0,33l</t>
    </r>
  </si>
  <si>
    <t>1A</t>
  </si>
  <si>
    <r>
      <rPr>
        <b/>
        <sz val="10"/>
        <rFont val="Arial"/>
        <family val="2"/>
        <charset val="238"/>
      </rPr>
      <t xml:space="preserve">Smažený kuřecí řízek, vařené brambory, tatarka / kečup. </t>
    </r>
    <r>
      <rPr>
        <sz val="10"/>
        <rFont val="Arial"/>
        <charset val="238"/>
      </rPr>
      <t xml:space="preserve">
Porce: dětská 80g/120g, dospělá 130g/200g</t>
    </r>
  </si>
  <si>
    <t>1B</t>
  </si>
  <si>
    <r>
      <rPr>
        <b/>
        <sz val="10"/>
        <rFont val="Arial"/>
        <family val="2"/>
        <charset val="238"/>
      </rPr>
      <t xml:space="preserve">Rizoto s krůtím masem a zeleninou, strouhaný sýr. </t>
    </r>
    <r>
      <rPr>
        <sz val="10"/>
        <rFont val="Arial"/>
        <charset val="238"/>
      </rPr>
      <t xml:space="preserve">
Porce: dětská 200g, dospělá 350g</t>
    </r>
  </si>
  <si>
    <r>
      <rPr>
        <b/>
        <sz val="10"/>
        <rFont val="Arial"/>
        <family val="2"/>
        <charset val="238"/>
      </rPr>
      <t xml:space="preserve">Vepřový steak s houbami / bez hub, rýže / brambory. </t>
    </r>
    <r>
      <rPr>
        <sz val="10"/>
        <rFont val="Arial"/>
        <charset val="238"/>
      </rPr>
      <t xml:space="preserve">
Porce: dětská 80g/120g, dospělá 130g/200g</t>
    </r>
  </si>
  <si>
    <t>Neděle</t>
  </si>
  <si>
    <r>
      <rPr>
        <b/>
        <sz val="10"/>
        <rFont val="Arial"/>
        <family val="2"/>
        <charset val="238"/>
      </rPr>
      <t>Párek</t>
    </r>
    <r>
      <rPr>
        <sz val="10"/>
        <rFont val="Arial"/>
        <charset val="238"/>
      </rPr>
      <t xml:space="preserve"> (dětská porce 2 ks, dospělá 3 ks), </t>
    </r>
    <r>
      <rPr>
        <b/>
        <sz val="10"/>
        <rFont val="Arial"/>
        <family val="2"/>
        <charset val="238"/>
      </rPr>
      <t>hořčice/ kečup, pečivo
(rohlík, chléb), kobliha</t>
    </r>
  </si>
  <si>
    <r>
      <rPr>
        <b/>
        <sz val="10"/>
        <rFont val="Arial"/>
        <family val="2"/>
        <charset val="238"/>
      </rPr>
      <t xml:space="preserve">Polévka: Frankfurtská. </t>
    </r>
    <r>
      <rPr>
        <sz val="10"/>
        <rFont val="Arial"/>
        <charset val="238"/>
      </rPr>
      <t>Porce: dětská 0,2l, dospělá 0,33l</t>
    </r>
  </si>
  <si>
    <r>
      <rPr>
        <b/>
        <sz val="10"/>
        <rFont val="Arial"/>
        <family val="2"/>
        <charset val="238"/>
      </rPr>
      <t>Smažený sýr, vařené brambory, tatarka / kečup.</t>
    </r>
    <r>
      <rPr>
        <sz val="10"/>
        <rFont val="Arial"/>
        <charset val="238"/>
      </rPr>
      <t xml:space="preserve">
Porce: dětská  80g/120g, dospělá 130g/200g</t>
    </r>
  </si>
  <si>
    <r>
      <rPr>
        <b/>
        <sz val="10"/>
        <rFont val="Arial"/>
        <family val="2"/>
        <charset val="238"/>
      </rPr>
      <t>Penne rigate s kuřecím masem v tomatové omáčce, strouhaný sýr</t>
    </r>
    <r>
      <rPr>
        <sz val="10"/>
        <rFont val="Arial"/>
        <charset val="238"/>
      </rPr>
      <t>. 
Porce: dětská 200g, dospělá 350g</t>
    </r>
  </si>
  <si>
    <t>Pomocí rozbalovací šipky vyberte příslušné ubytovací zařízení (A….M), v případě nezájmu o ubytování nechte v buňce "Žádné"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</si>
</sst>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8"/>
      <name val="Bookman Old Style"/>
      <family val="1"/>
      <charset val="238"/>
    </font>
    <font>
      <b/>
      <sz val="11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34"/>
      <name val="Arial"/>
      <family val="2"/>
      <charset val="238"/>
    </font>
    <font>
      <b/>
      <sz val="20"/>
      <name val="Arial Narrow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</font>
    <font>
      <b/>
      <sz val="12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7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6" fillId="0" borderId="0" xfId="0" applyFont="1" applyBorder="1" applyAlignment="1">
      <alignment vertical="center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vertical="center" wrapText="1"/>
    </xf>
    <xf numFmtId="2" fontId="2" fillId="0" borderId="10" xfId="1" applyNumberFormat="1" applyBorder="1" applyAlignment="1" applyProtection="1">
      <alignment vertical="center" wrapText="1"/>
    </xf>
    <xf numFmtId="2" fontId="20" fillId="0" borderId="10" xfId="0" applyNumberFormat="1" applyFont="1" applyBorder="1" applyAlignment="1">
      <alignment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14" fontId="4" fillId="3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14" fontId="4" fillId="3" borderId="11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3" fontId="4" fillId="3" borderId="5" xfId="0" applyNumberFormat="1" applyFont="1" applyFill="1" applyBorder="1" applyAlignment="1" applyProtection="1">
      <alignment horizontal="center" vertical="center"/>
      <protection locked="0"/>
    </xf>
    <xf numFmtId="3" fontId="4" fillId="3" borderId="12" xfId="0" applyNumberFormat="1" applyFont="1" applyFill="1" applyBorder="1" applyAlignment="1" applyProtection="1">
      <alignment horizontal="center" vertical="center"/>
      <protection locked="0"/>
    </xf>
    <xf numFmtId="3" fontId="4" fillId="3" borderId="3" xfId="0" applyNumberFormat="1" applyFont="1" applyFill="1" applyBorder="1" applyAlignment="1" applyProtection="1">
      <alignment horizontal="center" vertical="center"/>
      <protection locked="0"/>
    </xf>
    <xf numFmtId="3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right" vertical="center" indent="1"/>
      <protection locked="0"/>
    </xf>
    <xf numFmtId="0" fontId="5" fillId="3" borderId="11" xfId="0" applyFont="1" applyFill="1" applyBorder="1" applyAlignment="1" applyProtection="1">
      <alignment horizontal="right" vertical="center" indent="1"/>
      <protection locked="0"/>
    </xf>
    <xf numFmtId="0" fontId="11" fillId="4" borderId="1" xfId="0" applyFont="1" applyFill="1" applyBorder="1" applyAlignment="1">
      <alignment horizontal="right" vertical="center" indent="1"/>
    </xf>
    <xf numFmtId="3" fontId="13" fillId="3" borderId="5" xfId="0" applyNumberFormat="1" applyFont="1" applyFill="1" applyBorder="1" applyAlignment="1" applyProtection="1">
      <alignment horizontal="center" vertical="center"/>
      <protection locked="0"/>
    </xf>
    <xf numFmtId="3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2" fontId="19" fillId="0" borderId="14" xfId="0" applyNumberFormat="1" applyFont="1" applyBorder="1" applyAlignment="1">
      <alignment horizontal="left" vertical="center" wrapText="1"/>
    </xf>
    <xf numFmtId="2" fontId="21" fillId="0" borderId="14" xfId="0" applyNumberFormat="1" applyFont="1" applyBorder="1" applyAlignment="1">
      <alignment horizontal="center" vertical="center"/>
    </xf>
    <xf numFmtId="2" fontId="21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 applyProtection="1">
      <alignment horizontal="right" vertical="center" indent="1"/>
      <protection locked="0"/>
    </xf>
    <xf numFmtId="0" fontId="5" fillId="5" borderId="11" xfId="0" applyFont="1" applyFill="1" applyBorder="1" applyAlignment="1" applyProtection="1">
      <alignment horizontal="right" vertical="center" inden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right" vertical="center" indent="1"/>
      <protection locked="0"/>
    </xf>
    <xf numFmtId="0" fontId="9" fillId="5" borderId="16" xfId="0" applyFont="1" applyFill="1" applyBorder="1" applyAlignment="1" applyProtection="1">
      <alignment horizontal="right" vertical="center" indent="1"/>
      <protection locked="0"/>
    </xf>
    <xf numFmtId="0" fontId="6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4" fillId="0" borderId="0" xfId="2" applyAlignment="1">
      <alignment vertical="center"/>
    </xf>
    <xf numFmtId="0" fontId="4" fillId="0" borderId="0" xfId="2" applyAlignment="1">
      <alignment horizontal="left" vertical="center"/>
    </xf>
    <xf numFmtId="0" fontId="24" fillId="0" borderId="24" xfId="2" applyFont="1" applyBorder="1" applyAlignment="1">
      <alignment vertical="center"/>
    </xf>
    <xf numFmtId="0" fontId="25" fillId="0" borderId="24" xfId="2" applyFont="1" applyBorder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4" fontId="6" fillId="0" borderId="0" xfId="2" applyNumberFormat="1" applyFont="1" applyAlignment="1">
      <alignment vertical="center"/>
    </xf>
    <xf numFmtId="14" fontId="4" fillId="0" borderId="0" xfId="2" applyNumberFormat="1" applyAlignment="1">
      <alignment vertical="center"/>
    </xf>
    <xf numFmtId="0" fontId="6" fillId="7" borderId="0" xfId="2" applyFont="1" applyFill="1" applyAlignment="1">
      <alignment vertical="center"/>
    </xf>
    <xf numFmtId="0" fontId="0" fillId="0" borderId="0" xfId="2" applyFont="1" applyAlignment="1">
      <alignment vertical="center" wrapText="1"/>
    </xf>
    <xf numFmtId="0" fontId="4" fillId="0" borderId="24" xfId="2" applyBorder="1" applyAlignment="1">
      <alignment vertical="center"/>
    </xf>
    <xf numFmtId="0" fontId="26" fillId="0" borderId="24" xfId="2" applyFont="1" applyBorder="1" applyAlignment="1">
      <alignment vertical="center"/>
    </xf>
    <xf numFmtId="0" fontId="6" fillId="0" borderId="24" xfId="2" applyFont="1" applyBorder="1" applyAlignment="1">
      <alignment vertical="center"/>
    </xf>
    <xf numFmtId="0" fontId="0" fillId="0" borderId="0" xfId="2" applyFont="1" applyAlignment="1">
      <alignment vertical="center"/>
    </xf>
    <xf numFmtId="2" fontId="2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16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4</xdr:col>
      <xdr:colOff>381000</xdr:colOff>
      <xdr:row>2</xdr:row>
      <xdr:rowOff>114300</xdr:rowOff>
    </xdr:to>
    <xdr:pic>
      <xdr:nvPicPr>
        <xdr:cNvPr id="2" name="Picture 1" descr="0">
          <a:extLst>
            <a:ext uri="{FF2B5EF4-FFF2-40B4-BE49-F238E27FC236}">
              <a16:creationId xmlns:a16="http://schemas.microsoft.com/office/drawing/2014/main" id="{51112A62-A5E0-49FF-8F76-00D98566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676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imeoutklatovy.cz/" TargetMode="External"/><Relationship Id="rId3" Type="http://schemas.openxmlformats.org/officeDocument/2006/relationships/hyperlink" Target="http://www.penzion-klatovy.cz/" TargetMode="External"/><Relationship Id="rId7" Type="http://schemas.openxmlformats.org/officeDocument/2006/relationships/hyperlink" Target="http://www.timeoutklatovy.cz/" TargetMode="External"/><Relationship Id="rId2" Type="http://schemas.openxmlformats.org/officeDocument/2006/relationships/hyperlink" Target="http://www.sszp.kt.cz/index.php?pages=26&amp;page=212&amp;lang=cz&amp;sm=4" TargetMode="External"/><Relationship Id="rId1" Type="http://schemas.openxmlformats.org/officeDocument/2006/relationships/hyperlink" Target="http://www.klatovskydvur.cz/klatovskydvur" TargetMode="External"/><Relationship Id="rId6" Type="http://schemas.openxmlformats.org/officeDocument/2006/relationships/hyperlink" Target="http://penzionustrnada.cz/ubytovani-klatovy/" TargetMode="External"/><Relationship Id="rId5" Type="http://schemas.openxmlformats.org/officeDocument/2006/relationships/hyperlink" Target="http://uhejtmana.klatovynet.cz/uhejtmana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timeoutklatovy.cz/" TargetMode="External"/><Relationship Id="rId9" Type="http://schemas.openxmlformats.org/officeDocument/2006/relationships/hyperlink" Target="http://www.klatovy.cz/pension-nel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2:C26"/>
  <sheetViews>
    <sheetView tabSelected="1" workbookViewId="0">
      <selection activeCell="F17" sqref="F17"/>
    </sheetView>
  </sheetViews>
  <sheetFormatPr defaultRowHeight="12.75" x14ac:dyDescent="0.2"/>
  <cols>
    <col min="1" max="1" width="3.28515625" style="20" customWidth="1"/>
    <col min="2" max="2" width="28.140625" style="20" customWidth="1"/>
    <col min="3" max="3" width="100.42578125" style="20" customWidth="1"/>
    <col min="4" max="16384" width="9.140625" style="20"/>
  </cols>
  <sheetData>
    <row r="2" spans="2:3" ht="23.25" x14ac:dyDescent="0.2">
      <c r="C2" s="23" t="s">
        <v>60</v>
      </c>
    </row>
    <row r="4" spans="2:3" s="21" customFormat="1" ht="15.75" customHeight="1" x14ac:dyDescent="0.2">
      <c r="B4" s="22" t="s">
        <v>0</v>
      </c>
      <c r="C4" s="21" t="s">
        <v>50</v>
      </c>
    </row>
    <row r="5" spans="2:3" s="21" customFormat="1" ht="15.75" customHeight="1" x14ac:dyDescent="0.2">
      <c r="B5" s="22" t="s">
        <v>7</v>
      </c>
      <c r="C5" s="21" t="s">
        <v>51</v>
      </c>
    </row>
    <row r="6" spans="2:3" s="21" customFormat="1" ht="15.75" customHeight="1" x14ac:dyDescent="0.2">
      <c r="B6" s="22" t="s">
        <v>8</v>
      </c>
      <c r="C6" s="21" t="s">
        <v>106</v>
      </c>
    </row>
    <row r="7" spans="2:3" s="21" customFormat="1" ht="15.75" customHeight="1" x14ac:dyDescent="0.2">
      <c r="B7" s="22" t="s">
        <v>1</v>
      </c>
      <c r="C7" s="21" t="s">
        <v>52</v>
      </c>
    </row>
    <row r="8" spans="2:3" s="21" customFormat="1" ht="15.75" customHeight="1" x14ac:dyDescent="0.2">
      <c r="B8" s="22" t="s">
        <v>6</v>
      </c>
      <c r="C8" s="21" t="s">
        <v>108</v>
      </c>
    </row>
    <row r="9" spans="2:3" s="21" customFormat="1" ht="15.75" customHeight="1" x14ac:dyDescent="0.2">
      <c r="B9" s="22" t="s">
        <v>3</v>
      </c>
      <c r="C9" s="21" t="s">
        <v>53</v>
      </c>
    </row>
    <row r="10" spans="2:3" s="21" customFormat="1" ht="15.75" customHeight="1" x14ac:dyDescent="0.2">
      <c r="B10" s="22" t="s">
        <v>49</v>
      </c>
      <c r="C10" s="3" t="s">
        <v>150</v>
      </c>
    </row>
    <row r="11" spans="2:3" s="21" customFormat="1" ht="15.75" customHeight="1" x14ac:dyDescent="0.2">
      <c r="B11" s="65" t="s">
        <v>2</v>
      </c>
      <c r="C11" s="66" t="s">
        <v>56</v>
      </c>
    </row>
    <row r="12" spans="2:3" s="21" customFormat="1" ht="15.75" customHeight="1" x14ac:dyDescent="0.2">
      <c r="B12" s="22" t="s">
        <v>10</v>
      </c>
      <c r="C12" s="21" t="s">
        <v>54</v>
      </c>
    </row>
    <row r="13" spans="2:3" s="21" customFormat="1" ht="15.75" customHeight="1" x14ac:dyDescent="0.2">
      <c r="B13" s="22" t="s">
        <v>17</v>
      </c>
      <c r="C13" s="21" t="s">
        <v>109</v>
      </c>
    </row>
    <row r="14" spans="2:3" s="21" customFormat="1" ht="15.75" customHeight="1" x14ac:dyDescent="0.2">
      <c r="B14" s="22" t="s">
        <v>23</v>
      </c>
      <c r="C14" s="21" t="s">
        <v>55</v>
      </c>
    </row>
    <row r="15" spans="2:3" s="21" customFormat="1" ht="15.75" customHeight="1" x14ac:dyDescent="0.2">
      <c r="B15" s="65" t="s">
        <v>20</v>
      </c>
      <c r="C15" s="66" t="s">
        <v>117</v>
      </c>
    </row>
    <row r="16" spans="2:3" s="21" customFormat="1" ht="15.75" customHeight="1" x14ac:dyDescent="0.2">
      <c r="B16" s="65" t="s">
        <v>41</v>
      </c>
      <c r="C16" s="66" t="s">
        <v>56</v>
      </c>
    </row>
    <row r="17" spans="2:3" s="21" customFormat="1" ht="15.75" customHeight="1" x14ac:dyDescent="0.2">
      <c r="B17" s="65" t="s">
        <v>21</v>
      </c>
      <c r="C17" s="66" t="s">
        <v>57</v>
      </c>
    </row>
    <row r="18" spans="2:3" s="21" customFormat="1" ht="15.75" customHeight="1" x14ac:dyDescent="0.2">
      <c r="B18" s="22" t="s">
        <v>42</v>
      </c>
      <c r="C18" s="21" t="s">
        <v>118</v>
      </c>
    </row>
    <row r="19" spans="2:3" s="21" customFormat="1" ht="15.75" customHeight="1" x14ac:dyDescent="0.2">
      <c r="B19" s="65" t="s">
        <v>22</v>
      </c>
      <c r="C19" s="66" t="s">
        <v>58</v>
      </c>
    </row>
    <row r="20" spans="2:3" ht="15.75" customHeight="1" x14ac:dyDescent="0.2">
      <c r="B20" s="22"/>
      <c r="C20" s="21"/>
    </row>
    <row r="21" spans="2:3" ht="15.75" customHeight="1" x14ac:dyDescent="0.2">
      <c r="B21" s="22"/>
      <c r="C21" s="22" t="s">
        <v>59</v>
      </c>
    </row>
    <row r="22" spans="2:3" ht="6.75" customHeight="1" x14ac:dyDescent="0.2">
      <c r="B22" s="22"/>
    </row>
    <row r="23" spans="2:3" ht="17.25" customHeight="1" x14ac:dyDescent="0.2">
      <c r="C23" s="25" t="s">
        <v>71</v>
      </c>
    </row>
    <row r="24" spans="2:3" ht="33.75" customHeight="1" x14ac:dyDescent="0.2">
      <c r="C24" s="25" t="s">
        <v>62</v>
      </c>
    </row>
    <row r="25" spans="2:3" ht="25.5" customHeight="1" x14ac:dyDescent="0.2">
      <c r="C25" s="25" t="s">
        <v>64</v>
      </c>
    </row>
    <row r="26" spans="2:3" ht="45.75" customHeight="1" x14ac:dyDescent="0.2">
      <c r="C26" s="25" t="s">
        <v>63</v>
      </c>
    </row>
  </sheetData>
  <phoneticPr fontId="3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A1:X23"/>
  <sheetViews>
    <sheetView zoomScaleNormal="100" workbookViewId="0">
      <pane xSplit="1" ySplit="2" topLeftCell="B3" activePane="bottomRight" state="frozen"/>
      <selection activeCell="R21" sqref="R21"/>
      <selection pane="topRight" activeCell="R21" sqref="R21"/>
      <selection pane="bottomLeft" activeCell="R21" sqref="R21"/>
      <selection pane="bottomRight" activeCell="R21" sqref="R21"/>
    </sheetView>
  </sheetViews>
  <sheetFormatPr defaultRowHeight="12.75" x14ac:dyDescent="0.2"/>
  <cols>
    <col min="1" max="1" width="9.140625" style="3"/>
    <col min="2" max="2" width="25.28515625" style="3" customWidth="1"/>
    <col min="3" max="3" width="27.5703125" style="3" customWidth="1"/>
    <col min="4" max="4" width="13.7109375" style="3" customWidth="1"/>
    <col min="5" max="5" width="18.140625" style="3" customWidth="1"/>
    <col min="6" max="6" width="13.85546875" style="3" customWidth="1"/>
    <col min="7" max="7" width="11.42578125" style="3" customWidth="1"/>
    <col min="8" max="9" width="10.7109375" style="3" customWidth="1"/>
    <col min="10" max="10" width="8.140625" style="3" bestFit="1" customWidth="1"/>
    <col min="11" max="11" width="11.5703125" style="3" customWidth="1"/>
    <col min="12" max="17" width="5.42578125" style="3" customWidth="1"/>
    <col min="18" max="19" width="6.42578125" style="3" customWidth="1"/>
    <col min="20" max="22" width="8.140625" style="3" customWidth="1"/>
    <col min="23" max="23" width="9" style="3" customWidth="1"/>
    <col min="24" max="24" width="11.140625" style="3" customWidth="1"/>
    <col min="25" max="16384" width="9.140625" style="3"/>
  </cols>
  <sheetData>
    <row r="1" spans="1:24" s="1" customFormat="1" ht="69" customHeight="1" x14ac:dyDescent="0.2">
      <c r="A1" s="13"/>
      <c r="B1" s="91" t="s">
        <v>110</v>
      </c>
      <c r="C1" s="92"/>
      <c r="D1" s="93" t="s">
        <v>61</v>
      </c>
      <c r="E1" s="94"/>
      <c r="F1" s="94"/>
      <c r="G1" s="94"/>
      <c r="H1" s="94"/>
      <c r="I1" s="94"/>
      <c r="J1" s="94"/>
      <c r="K1" s="94"/>
      <c r="L1" s="96" t="s">
        <v>17</v>
      </c>
      <c r="M1" s="97"/>
      <c r="N1" s="97"/>
      <c r="O1" s="97"/>
      <c r="P1" s="97"/>
      <c r="Q1" s="98"/>
      <c r="R1" s="96" t="s">
        <v>23</v>
      </c>
      <c r="S1" s="98"/>
      <c r="T1" s="88" t="s">
        <v>24</v>
      </c>
      <c r="U1" s="89"/>
      <c r="V1" s="89"/>
      <c r="W1" s="89"/>
      <c r="X1" s="90"/>
    </row>
    <row r="2" spans="1:24" s="1" customFormat="1" ht="37.5" customHeight="1" x14ac:dyDescent="0.2">
      <c r="A2" s="14" t="s">
        <v>5</v>
      </c>
      <c r="B2" s="12" t="s">
        <v>0</v>
      </c>
      <c r="C2" s="5" t="s">
        <v>7</v>
      </c>
      <c r="D2" s="6" t="s">
        <v>8</v>
      </c>
      <c r="E2" s="5" t="s">
        <v>1</v>
      </c>
      <c r="F2" s="5" t="s">
        <v>6</v>
      </c>
      <c r="G2" s="5" t="s">
        <v>3</v>
      </c>
      <c r="H2" s="5" t="s">
        <v>49</v>
      </c>
      <c r="I2" s="5" t="s">
        <v>119</v>
      </c>
      <c r="J2" s="7" t="s">
        <v>2</v>
      </c>
      <c r="K2" s="8" t="s">
        <v>10</v>
      </c>
      <c r="L2" s="82" t="s">
        <v>11</v>
      </c>
      <c r="M2" s="83" t="s">
        <v>12</v>
      </c>
      <c r="N2" s="83" t="s">
        <v>13</v>
      </c>
      <c r="O2" s="83" t="s">
        <v>14</v>
      </c>
      <c r="P2" s="83" t="s">
        <v>15</v>
      </c>
      <c r="Q2" s="84" t="s">
        <v>16</v>
      </c>
      <c r="R2" s="9" t="s">
        <v>18</v>
      </c>
      <c r="S2" s="10" t="s">
        <v>19</v>
      </c>
      <c r="T2" s="11" t="s">
        <v>20</v>
      </c>
      <c r="U2" s="5" t="s">
        <v>41</v>
      </c>
      <c r="V2" s="5" t="s">
        <v>21</v>
      </c>
      <c r="W2" s="5" t="s">
        <v>115</v>
      </c>
      <c r="X2" s="10" t="s">
        <v>22</v>
      </c>
    </row>
    <row r="3" spans="1:24" s="2" customFormat="1" ht="23.25" customHeight="1" x14ac:dyDescent="0.2">
      <c r="A3" s="15">
        <v>1</v>
      </c>
      <c r="B3" s="36"/>
      <c r="C3" s="37"/>
      <c r="D3" s="38"/>
      <c r="E3" s="59"/>
      <c r="F3" s="39"/>
      <c r="G3" s="40"/>
      <c r="H3" s="40"/>
      <c r="I3" s="40"/>
      <c r="J3" s="62">
        <f>IF(ISERROR(VLOOKUP($H3,Ubytování!$A$4:$I$17,MATCH($I3,Ubytování!$F$4:$I$4)+5,0)),0,VLOOKUP($H3,Ubytování!$A$4:$I$17,MATCH($I3,Ubytování!$F$4:$I$4)+5,0))</f>
        <v>0</v>
      </c>
      <c r="K3" s="44" t="s">
        <v>47</v>
      </c>
      <c r="L3" s="45"/>
      <c r="M3" s="45"/>
      <c r="N3" s="52"/>
      <c r="O3" s="45"/>
      <c r="P3" s="45"/>
      <c r="Q3" s="53"/>
      <c r="R3" s="47">
        <v>0</v>
      </c>
      <c r="S3" s="46">
        <v>0</v>
      </c>
      <c r="T3" s="60" t="str">
        <f>IFERROR(VLOOKUP(F3,Ubytování!$B$22:$C$27,2,0),"")</f>
        <v/>
      </c>
      <c r="U3" s="60">
        <f t="shared" ref="U3:U17" si="0">SUM(R3:S3)*J3</f>
        <v>0</v>
      </c>
      <c r="V3" s="60">
        <f t="shared" ref="V3:V17" si="1">IF($K3="Dospělá",($M3+$P3)*75+SUM(OR(N3="1A",N3="1B"),OR(Q3="1A",Q3="1B"))*125+($L3+$O3)*100,IF($K3="Dětská",($M3+$P3)*60+SUM(OR(N3="1A",N3="1B"),OR(Q3="1A",Q3="1B"))*110+($L3+$O3)*80,0))</f>
        <v>0</v>
      </c>
      <c r="W3" s="49"/>
      <c r="X3" s="63">
        <f>SUM(T3:W3)</f>
        <v>0</v>
      </c>
    </row>
    <row r="4" spans="1:24" s="2" customFormat="1" ht="23.25" customHeight="1" x14ac:dyDescent="0.2">
      <c r="A4" s="15">
        <v>2</v>
      </c>
      <c r="B4" s="36"/>
      <c r="C4" s="37"/>
      <c r="D4" s="38"/>
      <c r="E4" s="59"/>
      <c r="F4" s="40"/>
      <c r="G4" s="40"/>
      <c r="H4" s="40"/>
      <c r="I4" s="40"/>
      <c r="J4" s="62">
        <f>IF(ISERROR(VLOOKUP($H4,Ubytování!$A$4:$I$17,MATCH($I4,Ubytování!$F$4:$I$4)+5,0)),0,VLOOKUP($H4,Ubytování!$A$4:$I$17,MATCH($I4,Ubytování!$F$4:$I$4)+5,0))</f>
        <v>0</v>
      </c>
      <c r="K4" s="44" t="s">
        <v>47</v>
      </c>
      <c r="L4" s="45"/>
      <c r="M4" s="45"/>
      <c r="N4" s="52"/>
      <c r="O4" s="45"/>
      <c r="P4" s="45"/>
      <c r="Q4" s="53"/>
      <c r="R4" s="47">
        <v>0</v>
      </c>
      <c r="S4" s="46">
        <v>0</v>
      </c>
      <c r="T4" s="60" t="str">
        <f>IFERROR(VLOOKUP(F4,Ubytování!$B$22:$C$27,2,0),"")</f>
        <v/>
      </c>
      <c r="U4" s="60">
        <f t="shared" si="0"/>
        <v>0</v>
      </c>
      <c r="V4" s="60">
        <f t="shared" si="1"/>
        <v>0</v>
      </c>
      <c r="W4" s="49"/>
      <c r="X4" s="63">
        <f t="shared" ref="X4:X17" si="2">SUM(T4:W4)</f>
        <v>0</v>
      </c>
    </row>
    <row r="5" spans="1:24" s="2" customFormat="1" ht="23.25" customHeight="1" x14ac:dyDescent="0.2">
      <c r="A5" s="15">
        <v>3</v>
      </c>
      <c r="B5" s="36"/>
      <c r="C5" s="37"/>
      <c r="D5" s="38"/>
      <c r="E5" s="38"/>
      <c r="F5" s="39"/>
      <c r="G5" s="40"/>
      <c r="H5" s="40"/>
      <c r="I5" s="40"/>
      <c r="J5" s="62">
        <f>IF(ISERROR(VLOOKUP($H5,Ubytování!$A$4:$I$17,MATCH($I5,Ubytování!$F$4:$I$4)+5,0)),0,VLOOKUP($H5,Ubytování!$A$4:$I$17,MATCH($I5,Ubytování!$F$4:$I$4)+5,0))</f>
        <v>0</v>
      </c>
      <c r="K5" s="44" t="s">
        <v>47</v>
      </c>
      <c r="L5" s="45"/>
      <c r="M5" s="45"/>
      <c r="N5" s="52"/>
      <c r="O5" s="45"/>
      <c r="P5" s="45"/>
      <c r="Q5" s="46"/>
      <c r="R5" s="47">
        <v>0</v>
      </c>
      <c r="S5" s="46">
        <v>0</v>
      </c>
      <c r="T5" s="60" t="str">
        <f>IFERROR(VLOOKUP(F5,Ubytování!$B$22:$C$27,2,0),"")</f>
        <v/>
      </c>
      <c r="U5" s="60">
        <f t="shared" si="0"/>
        <v>0</v>
      </c>
      <c r="V5" s="60">
        <f t="shared" si="1"/>
        <v>0</v>
      </c>
      <c r="W5" s="49"/>
      <c r="X5" s="63">
        <f t="shared" si="2"/>
        <v>0</v>
      </c>
    </row>
    <row r="6" spans="1:24" s="2" customFormat="1" ht="23.25" customHeight="1" x14ac:dyDescent="0.2">
      <c r="A6" s="15">
        <v>4</v>
      </c>
      <c r="B6" s="36"/>
      <c r="C6" s="37"/>
      <c r="D6" s="38"/>
      <c r="E6" s="38"/>
      <c r="F6" s="39"/>
      <c r="G6" s="40"/>
      <c r="H6" s="40"/>
      <c r="I6" s="40"/>
      <c r="J6" s="62">
        <f>IF(ISERROR(VLOOKUP($H6,Ubytování!$A$4:$I$17,MATCH($I6,Ubytování!$F$4:$I$4)+5,0)),0,VLOOKUP($H6,Ubytování!$A$4:$I$17,MATCH($I6,Ubytování!$F$4:$I$4)+5,0))</f>
        <v>0</v>
      </c>
      <c r="K6" s="44" t="s">
        <v>47</v>
      </c>
      <c r="L6" s="45"/>
      <c r="M6" s="45"/>
      <c r="N6" s="45"/>
      <c r="O6" s="45"/>
      <c r="P6" s="45"/>
      <c r="Q6" s="46"/>
      <c r="R6" s="47">
        <v>0</v>
      </c>
      <c r="S6" s="46">
        <v>0</v>
      </c>
      <c r="T6" s="60" t="str">
        <f>IFERROR(VLOOKUP(F6,Ubytování!$B$22:$C$27,2,0),"")</f>
        <v/>
      </c>
      <c r="U6" s="60">
        <f t="shared" si="0"/>
        <v>0</v>
      </c>
      <c r="V6" s="60">
        <f t="shared" si="1"/>
        <v>0</v>
      </c>
      <c r="W6" s="49"/>
      <c r="X6" s="63">
        <f t="shared" si="2"/>
        <v>0</v>
      </c>
    </row>
    <row r="7" spans="1:24" s="2" customFormat="1" ht="23.25" customHeight="1" x14ac:dyDescent="0.2">
      <c r="A7" s="15">
        <v>5</v>
      </c>
      <c r="B7" s="36"/>
      <c r="C7" s="37"/>
      <c r="D7" s="38"/>
      <c r="E7" s="38"/>
      <c r="F7" s="39"/>
      <c r="G7" s="40"/>
      <c r="H7" s="40"/>
      <c r="I7" s="40"/>
      <c r="J7" s="62">
        <f>IF(ISERROR(VLOOKUP($H7,Ubytování!$A$4:$I$17,MATCH($I7,Ubytování!$F$4:$I$4)+5,0)),0,VLOOKUP($H7,Ubytování!$A$4:$I$17,MATCH($I7,Ubytování!$F$4:$I$4)+5,0))</f>
        <v>0</v>
      </c>
      <c r="K7" s="44" t="s">
        <v>47</v>
      </c>
      <c r="L7" s="45"/>
      <c r="M7" s="45"/>
      <c r="N7" s="45"/>
      <c r="O7" s="45"/>
      <c r="P7" s="45"/>
      <c r="Q7" s="46"/>
      <c r="R7" s="47">
        <v>0</v>
      </c>
      <c r="S7" s="46">
        <v>0</v>
      </c>
      <c r="T7" s="60" t="str">
        <f>IFERROR(VLOOKUP(F7,Ubytování!$B$22:$C$27,2,0),"")</f>
        <v/>
      </c>
      <c r="U7" s="60">
        <f t="shared" si="0"/>
        <v>0</v>
      </c>
      <c r="V7" s="60">
        <f t="shared" si="1"/>
        <v>0</v>
      </c>
      <c r="W7" s="49"/>
      <c r="X7" s="63">
        <f t="shared" si="2"/>
        <v>0</v>
      </c>
    </row>
    <row r="8" spans="1:24" ht="23.25" customHeight="1" x14ac:dyDescent="0.2">
      <c r="A8" s="15">
        <v>6</v>
      </c>
      <c r="B8" s="36"/>
      <c r="C8" s="37"/>
      <c r="D8" s="38"/>
      <c r="E8" s="38"/>
      <c r="F8" s="39"/>
      <c r="G8" s="40"/>
      <c r="H8" s="40"/>
      <c r="I8" s="40"/>
      <c r="J8" s="62">
        <f>IF(ISERROR(VLOOKUP($H8,Ubytování!$A$4:$I$17,MATCH($I8,Ubytování!$F$4:$I$4)+5,0)),0,VLOOKUP($H8,Ubytování!$A$4:$I$17,MATCH($I8,Ubytování!$F$4:$I$4)+5,0))</f>
        <v>0</v>
      </c>
      <c r="K8" s="44" t="s">
        <v>47</v>
      </c>
      <c r="L8" s="45"/>
      <c r="M8" s="45"/>
      <c r="N8" s="45"/>
      <c r="O8" s="45"/>
      <c r="P8" s="45"/>
      <c r="Q8" s="46"/>
      <c r="R8" s="47">
        <v>0</v>
      </c>
      <c r="S8" s="46">
        <v>0</v>
      </c>
      <c r="T8" s="60" t="str">
        <f>IFERROR(VLOOKUP(F8,Ubytování!$B$22:$C$27,2,0),"")</f>
        <v/>
      </c>
      <c r="U8" s="60">
        <f t="shared" si="0"/>
        <v>0</v>
      </c>
      <c r="V8" s="60">
        <f t="shared" si="1"/>
        <v>0</v>
      </c>
      <c r="W8" s="49"/>
      <c r="X8" s="63">
        <f t="shared" si="2"/>
        <v>0</v>
      </c>
    </row>
    <row r="9" spans="1:24" ht="23.25" customHeight="1" x14ac:dyDescent="0.2">
      <c r="A9" s="15">
        <v>7</v>
      </c>
      <c r="B9" s="36"/>
      <c r="C9" s="37"/>
      <c r="D9" s="38"/>
      <c r="E9" s="38"/>
      <c r="F9" s="39"/>
      <c r="G9" s="39"/>
      <c r="H9" s="40"/>
      <c r="I9" s="40"/>
      <c r="J9" s="62">
        <f>IF(ISERROR(VLOOKUP($H9,Ubytování!$A$4:$I$17,MATCH($I9,Ubytování!$F$4:$I$4)+5,0)),0,VLOOKUP($H9,Ubytování!$A$4:$I$17,MATCH($I9,Ubytování!$F$4:$I$4)+5,0))</f>
        <v>0</v>
      </c>
      <c r="K9" s="44" t="s">
        <v>47</v>
      </c>
      <c r="L9" s="45"/>
      <c r="M9" s="45"/>
      <c r="N9" s="45"/>
      <c r="O9" s="45"/>
      <c r="P9" s="45"/>
      <c r="Q9" s="46"/>
      <c r="R9" s="47">
        <v>0</v>
      </c>
      <c r="S9" s="46">
        <v>0</v>
      </c>
      <c r="T9" s="60" t="str">
        <f>IFERROR(VLOOKUP(F9,Ubytování!$B$22:$C$27,2,0),"")</f>
        <v/>
      </c>
      <c r="U9" s="60">
        <f t="shared" si="0"/>
        <v>0</v>
      </c>
      <c r="V9" s="60">
        <f t="shared" si="1"/>
        <v>0</v>
      </c>
      <c r="W9" s="49"/>
      <c r="X9" s="63">
        <f t="shared" si="2"/>
        <v>0</v>
      </c>
    </row>
    <row r="10" spans="1:24" ht="23.25" customHeight="1" x14ac:dyDescent="0.2">
      <c r="A10" s="15">
        <v>8</v>
      </c>
      <c r="B10" s="36"/>
      <c r="C10" s="37"/>
      <c r="D10" s="38"/>
      <c r="E10" s="38"/>
      <c r="F10" s="39"/>
      <c r="G10" s="39"/>
      <c r="H10" s="40"/>
      <c r="I10" s="40"/>
      <c r="J10" s="62">
        <f>IF(ISERROR(VLOOKUP($H10,Ubytování!$A$4:$I$17,MATCH($I10,Ubytování!$F$4:$I$4)+5,0)),0,VLOOKUP($H10,Ubytování!$A$4:$I$17,MATCH($I10,Ubytování!$F$4:$I$4)+5,0))</f>
        <v>0</v>
      </c>
      <c r="K10" s="44" t="s">
        <v>47</v>
      </c>
      <c r="L10" s="45"/>
      <c r="M10" s="45"/>
      <c r="N10" s="45"/>
      <c r="O10" s="45"/>
      <c r="P10" s="45"/>
      <c r="Q10" s="46"/>
      <c r="R10" s="47">
        <v>0</v>
      </c>
      <c r="S10" s="46">
        <v>0</v>
      </c>
      <c r="T10" s="60" t="str">
        <f>IFERROR(VLOOKUP(F10,Ubytování!$B$22:$C$27,2,0),"")</f>
        <v/>
      </c>
      <c r="U10" s="60">
        <f t="shared" si="0"/>
        <v>0</v>
      </c>
      <c r="V10" s="60">
        <f t="shared" si="1"/>
        <v>0</v>
      </c>
      <c r="W10" s="49"/>
      <c r="X10" s="63">
        <f t="shared" si="2"/>
        <v>0</v>
      </c>
    </row>
    <row r="11" spans="1:24" ht="23.25" customHeight="1" x14ac:dyDescent="0.2">
      <c r="A11" s="15">
        <v>9</v>
      </c>
      <c r="B11" s="36"/>
      <c r="C11" s="37"/>
      <c r="D11" s="38"/>
      <c r="E11" s="38"/>
      <c r="F11" s="39"/>
      <c r="G11" s="39"/>
      <c r="H11" s="40"/>
      <c r="I11" s="40"/>
      <c r="J11" s="62">
        <f>IF(ISERROR(VLOOKUP($H11,Ubytování!$A$4:$I$17,MATCH($I11,Ubytování!$F$4:$I$4)+5,0)),0,VLOOKUP($H11,Ubytování!$A$4:$I$17,MATCH($I11,Ubytování!$F$4:$I$4)+5,0))</f>
        <v>0</v>
      </c>
      <c r="K11" s="44" t="s">
        <v>47</v>
      </c>
      <c r="L11" s="45"/>
      <c r="M11" s="45"/>
      <c r="N11" s="45"/>
      <c r="O11" s="45"/>
      <c r="P11" s="45"/>
      <c r="Q11" s="46"/>
      <c r="R11" s="47">
        <v>0</v>
      </c>
      <c r="S11" s="46">
        <v>0</v>
      </c>
      <c r="T11" s="60" t="str">
        <f>IFERROR(VLOOKUP(F11,Ubytování!$B$22:$C$27,2,0),"")</f>
        <v/>
      </c>
      <c r="U11" s="60">
        <f t="shared" si="0"/>
        <v>0</v>
      </c>
      <c r="V11" s="60">
        <f t="shared" si="1"/>
        <v>0</v>
      </c>
      <c r="W11" s="49"/>
      <c r="X11" s="63">
        <f t="shared" si="2"/>
        <v>0</v>
      </c>
    </row>
    <row r="12" spans="1:24" ht="23.25" customHeight="1" x14ac:dyDescent="0.2">
      <c r="A12" s="15">
        <v>10</v>
      </c>
      <c r="B12" s="36"/>
      <c r="C12" s="37"/>
      <c r="D12" s="38"/>
      <c r="E12" s="38"/>
      <c r="F12" s="39"/>
      <c r="G12" s="39"/>
      <c r="H12" s="40"/>
      <c r="I12" s="40"/>
      <c r="J12" s="62">
        <f>IF(ISERROR(VLOOKUP($H12,Ubytování!$A$4:$I$17,MATCH($I12,Ubytování!$F$4:$I$4)+5,0)),0,VLOOKUP($H12,Ubytování!$A$4:$I$17,MATCH($I12,Ubytování!$F$4:$I$4)+5,0))</f>
        <v>0</v>
      </c>
      <c r="K12" s="44" t="s">
        <v>47</v>
      </c>
      <c r="L12" s="45"/>
      <c r="M12" s="45"/>
      <c r="N12" s="45"/>
      <c r="O12" s="45"/>
      <c r="P12" s="45"/>
      <c r="Q12" s="46"/>
      <c r="R12" s="47">
        <v>0</v>
      </c>
      <c r="S12" s="46">
        <v>0</v>
      </c>
      <c r="T12" s="60" t="str">
        <f>IFERROR(VLOOKUP(F12,Ubytování!$B$22:$C$27,2,0),"")</f>
        <v/>
      </c>
      <c r="U12" s="60">
        <f t="shared" si="0"/>
        <v>0</v>
      </c>
      <c r="V12" s="60">
        <f t="shared" si="1"/>
        <v>0</v>
      </c>
      <c r="W12" s="49"/>
      <c r="X12" s="63">
        <f t="shared" si="2"/>
        <v>0</v>
      </c>
    </row>
    <row r="13" spans="1:24" ht="23.25" customHeight="1" x14ac:dyDescent="0.2">
      <c r="A13" s="15">
        <v>11</v>
      </c>
      <c r="B13" s="36"/>
      <c r="C13" s="37"/>
      <c r="D13" s="38"/>
      <c r="E13" s="38"/>
      <c r="F13" s="39"/>
      <c r="G13" s="39"/>
      <c r="H13" s="40"/>
      <c r="I13" s="40"/>
      <c r="J13" s="62">
        <f>IF(ISERROR(VLOOKUP($H13,Ubytování!$A$4:$I$17,MATCH($I13,Ubytování!$F$4:$I$4)+5,0)),0,VLOOKUP($H13,Ubytování!$A$4:$I$17,MATCH($I13,Ubytování!$F$4:$I$4)+5,0))</f>
        <v>0</v>
      </c>
      <c r="K13" s="44" t="s">
        <v>47</v>
      </c>
      <c r="L13" s="45"/>
      <c r="M13" s="45"/>
      <c r="N13" s="45"/>
      <c r="O13" s="45"/>
      <c r="P13" s="45"/>
      <c r="Q13" s="46"/>
      <c r="R13" s="47">
        <v>0</v>
      </c>
      <c r="S13" s="46">
        <v>0</v>
      </c>
      <c r="T13" s="60" t="str">
        <f>IFERROR(VLOOKUP(F13,Ubytování!$B$22:$C$27,2,0),"")</f>
        <v/>
      </c>
      <c r="U13" s="60">
        <f t="shared" si="0"/>
        <v>0</v>
      </c>
      <c r="V13" s="60">
        <f t="shared" si="1"/>
        <v>0</v>
      </c>
      <c r="W13" s="49"/>
      <c r="X13" s="63">
        <f t="shared" si="2"/>
        <v>0</v>
      </c>
    </row>
    <row r="14" spans="1:24" ht="23.25" customHeight="1" x14ac:dyDescent="0.2">
      <c r="A14" s="15">
        <v>12</v>
      </c>
      <c r="B14" s="36"/>
      <c r="C14" s="37"/>
      <c r="D14" s="38"/>
      <c r="E14" s="38"/>
      <c r="F14" s="39"/>
      <c r="G14" s="39"/>
      <c r="H14" s="40"/>
      <c r="I14" s="40"/>
      <c r="J14" s="62">
        <f>IF(ISERROR(VLOOKUP($H14,Ubytování!$A$4:$I$17,MATCH($I14,Ubytování!$F$4:$I$4)+5,0)),0,VLOOKUP($H14,Ubytování!$A$4:$I$17,MATCH($I14,Ubytování!$F$4:$I$4)+5,0))</f>
        <v>0</v>
      </c>
      <c r="K14" s="44" t="s">
        <v>47</v>
      </c>
      <c r="L14" s="45"/>
      <c r="M14" s="45"/>
      <c r="N14" s="45"/>
      <c r="O14" s="45"/>
      <c r="P14" s="45"/>
      <c r="Q14" s="46"/>
      <c r="R14" s="47">
        <v>0</v>
      </c>
      <c r="S14" s="46">
        <v>0</v>
      </c>
      <c r="T14" s="60" t="str">
        <f>IFERROR(VLOOKUP(F14,Ubytování!$B$22:$C$27,2,0),"")</f>
        <v/>
      </c>
      <c r="U14" s="60">
        <f t="shared" si="0"/>
        <v>0</v>
      </c>
      <c r="V14" s="60">
        <f t="shared" si="1"/>
        <v>0</v>
      </c>
      <c r="W14" s="49"/>
      <c r="X14" s="63">
        <f t="shared" si="2"/>
        <v>0</v>
      </c>
    </row>
    <row r="15" spans="1:24" ht="23.25" customHeight="1" x14ac:dyDescent="0.2">
      <c r="A15" s="15">
        <v>13</v>
      </c>
      <c r="B15" s="36"/>
      <c r="C15" s="37"/>
      <c r="D15" s="38"/>
      <c r="E15" s="38"/>
      <c r="F15" s="39"/>
      <c r="G15" s="39"/>
      <c r="H15" s="40"/>
      <c r="I15" s="40"/>
      <c r="J15" s="62">
        <f>IF(ISERROR(VLOOKUP($H15,Ubytování!$A$4:$I$17,MATCH($I15,Ubytování!$F$4:$I$4)+5,0)),0,VLOOKUP($H15,Ubytování!$A$4:$I$17,MATCH($I15,Ubytování!$F$4:$I$4)+5,0))</f>
        <v>0</v>
      </c>
      <c r="K15" s="44" t="s">
        <v>47</v>
      </c>
      <c r="L15" s="45"/>
      <c r="M15" s="45"/>
      <c r="N15" s="45"/>
      <c r="O15" s="45"/>
      <c r="P15" s="45"/>
      <c r="Q15" s="46"/>
      <c r="R15" s="47">
        <v>0</v>
      </c>
      <c r="S15" s="46">
        <v>0</v>
      </c>
      <c r="T15" s="60" t="str">
        <f>IFERROR(VLOOKUP(F15,Ubytování!$B$22:$C$27,2,0),"")</f>
        <v/>
      </c>
      <c r="U15" s="60">
        <f t="shared" si="0"/>
        <v>0</v>
      </c>
      <c r="V15" s="60">
        <f t="shared" si="1"/>
        <v>0</v>
      </c>
      <c r="W15" s="49"/>
      <c r="X15" s="63">
        <f t="shared" si="2"/>
        <v>0</v>
      </c>
    </row>
    <row r="16" spans="1:24" ht="23.25" customHeight="1" x14ac:dyDescent="0.2">
      <c r="A16" s="15">
        <v>14</v>
      </c>
      <c r="B16" s="36"/>
      <c r="C16" s="37"/>
      <c r="D16" s="38"/>
      <c r="E16" s="38"/>
      <c r="F16" s="39"/>
      <c r="G16" s="39"/>
      <c r="H16" s="40"/>
      <c r="I16" s="40"/>
      <c r="J16" s="62">
        <f>IF(ISERROR(VLOOKUP($H16,Ubytování!$A$4:$I$17,MATCH($I16,Ubytování!$F$4:$I$4)+5,0)),0,VLOOKUP($H16,Ubytování!$A$4:$I$17,MATCH($I16,Ubytování!$F$4:$I$4)+5,0))</f>
        <v>0</v>
      </c>
      <c r="K16" s="44" t="s">
        <v>47</v>
      </c>
      <c r="L16" s="45"/>
      <c r="M16" s="45"/>
      <c r="N16" s="45"/>
      <c r="O16" s="45"/>
      <c r="P16" s="45"/>
      <c r="Q16" s="46"/>
      <c r="R16" s="47">
        <v>0</v>
      </c>
      <c r="S16" s="46">
        <v>0</v>
      </c>
      <c r="T16" s="60" t="str">
        <f>IFERROR(VLOOKUP(F16,Ubytování!$B$22:$C$27,2,0),"")</f>
        <v/>
      </c>
      <c r="U16" s="60">
        <f t="shared" si="0"/>
        <v>0</v>
      </c>
      <c r="V16" s="60">
        <f t="shared" si="1"/>
        <v>0</v>
      </c>
      <c r="W16" s="49"/>
      <c r="X16" s="63">
        <f t="shared" si="2"/>
        <v>0</v>
      </c>
    </row>
    <row r="17" spans="1:24" ht="23.25" customHeight="1" thickBot="1" x14ac:dyDescent="0.25">
      <c r="A17" s="16">
        <v>15</v>
      </c>
      <c r="B17" s="36"/>
      <c r="C17" s="41"/>
      <c r="D17" s="38"/>
      <c r="E17" s="42"/>
      <c r="F17" s="43"/>
      <c r="G17" s="43"/>
      <c r="H17" s="40"/>
      <c r="I17" s="40"/>
      <c r="J17" s="62">
        <f>IF(ISERROR(VLOOKUP($H17,Ubytování!$A$4:$I$17,MATCH($I17,Ubytování!$F$4:$I$4)+5,0)),0,VLOOKUP($H17,Ubytování!$A$4:$I$17,MATCH($I17,Ubytování!$F$4:$I$4)+5,0))</f>
        <v>0</v>
      </c>
      <c r="K17" s="44" t="s">
        <v>47</v>
      </c>
      <c r="L17" s="45"/>
      <c r="M17" s="45"/>
      <c r="N17" s="45"/>
      <c r="O17" s="45"/>
      <c r="P17" s="45"/>
      <c r="Q17" s="46"/>
      <c r="R17" s="48">
        <v>0</v>
      </c>
      <c r="S17" s="46">
        <v>0</v>
      </c>
      <c r="T17" s="61" t="str">
        <f>IFERROR(VLOOKUP(F17,Ubytování!$B$22:$C$27,2,0),"")</f>
        <v/>
      </c>
      <c r="U17" s="61">
        <f t="shared" si="0"/>
        <v>0</v>
      </c>
      <c r="V17" s="60">
        <f t="shared" si="1"/>
        <v>0</v>
      </c>
      <c r="W17" s="50"/>
      <c r="X17" s="64">
        <f t="shared" si="2"/>
        <v>0</v>
      </c>
    </row>
    <row r="18" spans="1:24" ht="8.2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8"/>
      <c r="V18" s="18"/>
      <c r="W18" s="18"/>
      <c r="X18" s="19"/>
    </row>
    <row r="19" spans="1:24" ht="23.25" customHeight="1" x14ac:dyDescent="0.2">
      <c r="T19" s="51">
        <f>SUM(T3:T17)</f>
        <v>0</v>
      </c>
      <c r="U19" s="51">
        <f>SUM(U3:U17)</f>
        <v>0</v>
      </c>
      <c r="V19" s="51">
        <f>SUM(V3:V17)</f>
        <v>0</v>
      </c>
      <c r="W19" s="51">
        <f>SUM(W3:W17)</f>
        <v>0</v>
      </c>
      <c r="X19" s="51">
        <f>SUM(X3:X17)</f>
        <v>0</v>
      </c>
    </row>
    <row r="20" spans="1:24" ht="19.5" customHeight="1" x14ac:dyDescent="0.2">
      <c r="B20" s="4" t="s">
        <v>25</v>
      </c>
      <c r="C20" s="95"/>
      <c r="D20" s="95"/>
      <c r="E20" s="95"/>
    </row>
    <row r="21" spans="1:24" ht="19.5" customHeight="1" x14ac:dyDescent="0.2">
      <c r="B21" s="4" t="s">
        <v>26</v>
      </c>
      <c r="C21" s="95"/>
      <c r="D21" s="95"/>
      <c r="E21" s="95"/>
    </row>
    <row r="22" spans="1:24" ht="19.5" customHeight="1" x14ac:dyDescent="0.2">
      <c r="B22" s="4" t="s">
        <v>27</v>
      </c>
      <c r="C22" s="95"/>
      <c r="D22" s="95"/>
      <c r="E22" s="95"/>
    </row>
    <row r="23" spans="1:24" ht="78.75" customHeight="1" x14ac:dyDescent="0.2">
      <c r="B23" s="4" t="s">
        <v>40</v>
      </c>
      <c r="C23" s="86"/>
      <c r="D23" s="87"/>
      <c r="E23" s="87"/>
    </row>
  </sheetData>
  <protectedRanges>
    <protectedRange password="E18C" sqref="F18:IV18 F19:S19 W3:W17 Z1:BH65536 A18:E19 K3:T17 A20:IV35 B3:I17" name="Oblast1"/>
  </protectedRanges>
  <mergeCells count="9">
    <mergeCell ref="C23:E23"/>
    <mergeCell ref="T1:X1"/>
    <mergeCell ref="B1:C1"/>
    <mergeCell ref="D1:K1"/>
    <mergeCell ref="C20:E20"/>
    <mergeCell ref="C21:E21"/>
    <mergeCell ref="C22:E22"/>
    <mergeCell ref="L1:Q1"/>
    <mergeCell ref="R1:S1"/>
  </mergeCells>
  <phoneticPr fontId="3" type="noConversion"/>
  <dataValidations count="11">
    <dataValidation type="whole" allowBlank="1" showInputMessage="1" showErrorMessage="1" sqref="W3:W17" xr:uid="{00000000-0002-0000-0100-000000000000}">
      <formula1>-200</formula1>
      <formula2>1000</formula2>
    </dataValidation>
    <dataValidation type="list" allowBlank="1" showInputMessage="1" showErrorMessage="1" sqref="T3:T17" xr:uid="{00000000-0002-0000-0100-000001000000}">
      <formula1>"0,150,200"</formula1>
    </dataValidation>
    <dataValidation type="list" allowBlank="1" showInputMessage="1" showErrorMessage="1" sqref="R3:S17 L3:M17 O3:P17" xr:uid="{00000000-0002-0000-0100-000002000000}">
      <formula1>"0,1"</formula1>
    </dataValidation>
    <dataValidation type="list" allowBlank="1" showInputMessage="1" showErrorMessage="1" sqref="K3:K17" xr:uid="{00000000-0002-0000-0100-000003000000}">
      <formula1>"Dětská,Dospělá,Žádná"</formula1>
    </dataValidation>
    <dataValidation type="whole" allowBlank="1" showInputMessage="1" showErrorMessage="1" sqref="J3:J17" xr:uid="{00000000-0002-0000-0100-000004000000}">
      <formula1>0</formula1>
      <formula2>1000</formula2>
    </dataValidation>
    <dataValidation type="list" allowBlank="1" showInputMessage="1" showErrorMessage="1" sqref="G3:G17" xr:uid="{00000000-0002-0000-0100-000005000000}">
      <formula1>"A,N"</formula1>
    </dataValidation>
    <dataValidation type="list" allowBlank="1" showInputMessage="1" showErrorMessage="1" sqref="H3:H17" xr:uid="{00000000-0002-0000-0100-000006000000}">
      <formula1>"A,B,C,D,E,F,G,H,I,J,K,L,M,Žádné"</formula1>
    </dataValidation>
    <dataValidation type="list" allowBlank="1" showInputMessage="1" showErrorMessage="1" sqref="F3:F17" xr:uid="{00000000-0002-0000-0100-000007000000}">
      <formula1>"D8,H8,Turnaj mládeže,OPEN,Doprovod"</formula1>
    </dataValidation>
    <dataValidation type="list" allowBlank="1" showInputMessage="1" showErrorMessage="1" sqref="N3:N17 Q3:Q17" xr:uid="{00000000-0002-0000-0100-000008000000}">
      <formula1>"0,1A,1B"</formula1>
    </dataValidation>
    <dataValidation type="list" allowBlank="1" showInputMessage="1" showErrorMessage="1" sqref="I3:I17" xr:uid="{00000000-0002-0000-0100-000009000000}">
      <formula1>"1L,2L,3L,4L"</formula1>
    </dataValidation>
    <dataValidation type="date" allowBlank="1" showInputMessage="1" showErrorMessage="1" sqref="D3:D17" xr:uid="{00000000-0002-0000-0100-00000A000000}">
      <formula1>7306</formula1>
      <formula2>44196</formula2>
    </dataValidation>
  </dataValidations>
  <pageMargins left="0.78740157499999996" right="0.78740157499999996" top="0.984251969" bottom="0.984251969" header="0.4921259845" footer="0.4921259845"/>
  <pageSetup paperSize="9" scale="55" orientation="landscape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</sheetPr>
  <dimension ref="A1:J28"/>
  <sheetViews>
    <sheetView workbookViewId="0">
      <selection activeCell="R21" sqref="R21"/>
    </sheetView>
  </sheetViews>
  <sheetFormatPr defaultRowHeight="14.25" x14ac:dyDescent="0.2"/>
  <cols>
    <col min="1" max="1" width="6.85546875" style="24" customWidth="1"/>
    <col min="2" max="2" width="20.7109375" style="24" customWidth="1"/>
    <col min="3" max="3" width="9.28515625" style="24" customWidth="1"/>
    <col min="4" max="4" width="56.140625" style="24" customWidth="1"/>
    <col min="5" max="5" width="13.42578125" style="24" customWidth="1"/>
    <col min="6" max="9" width="7.140625" style="24" customWidth="1"/>
    <col min="10" max="10" width="65.85546875" style="24" customWidth="1"/>
    <col min="11" max="16384" width="9.140625" style="24"/>
  </cols>
  <sheetData>
    <row r="1" spans="1:10" ht="19.5" customHeight="1" x14ac:dyDescent="0.2"/>
    <row r="2" spans="1:10" ht="25.5" customHeight="1" x14ac:dyDescent="0.2">
      <c r="A2" s="100" t="s">
        <v>72</v>
      </c>
      <c r="B2" s="100"/>
      <c r="C2" s="100"/>
      <c r="D2" s="100"/>
      <c r="E2" s="100"/>
      <c r="F2" s="100"/>
      <c r="G2" s="100"/>
      <c r="H2" s="100"/>
      <c r="I2" s="100"/>
      <c r="J2" s="26"/>
    </row>
    <row r="3" spans="1:10" ht="19.5" customHeight="1" x14ac:dyDescent="0.2">
      <c r="A3" s="28"/>
      <c r="B3" s="28"/>
      <c r="C3" s="28"/>
      <c r="D3" s="28"/>
      <c r="E3" s="28"/>
      <c r="F3" s="99" t="s">
        <v>124</v>
      </c>
      <c r="G3" s="99"/>
      <c r="H3" s="99"/>
      <c r="I3" s="99"/>
      <c r="J3" s="26"/>
    </row>
    <row r="4" spans="1:10" ht="30" customHeight="1" x14ac:dyDescent="0.2">
      <c r="A4" s="56" t="s">
        <v>30</v>
      </c>
      <c r="B4" s="56" t="s">
        <v>29</v>
      </c>
      <c r="C4" s="56" t="s">
        <v>73</v>
      </c>
      <c r="D4" s="56" t="s">
        <v>74</v>
      </c>
      <c r="E4" s="57" t="s">
        <v>43</v>
      </c>
      <c r="F4" s="56" t="s">
        <v>120</v>
      </c>
      <c r="G4" s="56" t="s">
        <v>121</v>
      </c>
      <c r="H4" s="56" t="s">
        <v>122</v>
      </c>
      <c r="I4" s="56" t="s">
        <v>123</v>
      </c>
      <c r="J4" s="56" t="s">
        <v>105</v>
      </c>
    </row>
    <row r="5" spans="1:10" ht="20.25" customHeight="1" x14ac:dyDescent="0.2">
      <c r="A5" s="30" t="s">
        <v>4</v>
      </c>
      <c r="B5" s="31" t="s">
        <v>75</v>
      </c>
      <c r="C5" s="35">
        <v>112</v>
      </c>
      <c r="D5" s="31" t="s">
        <v>76</v>
      </c>
      <c r="E5" s="29" t="s">
        <v>77</v>
      </c>
      <c r="F5" s="34">
        <v>400</v>
      </c>
      <c r="G5" s="34">
        <v>300</v>
      </c>
      <c r="H5" s="34">
        <v>300</v>
      </c>
      <c r="I5" s="58"/>
      <c r="J5" s="31" t="s">
        <v>78</v>
      </c>
    </row>
    <row r="6" spans="1:10" ht="20.25" customHeight="1" x14ac:dyDescent="0.2">
      <c r="A6" s="30" t="s">
        <v>31</v>
      </c>
      <c r="B6" s="31" t="s">
        <v>65</v>
      </c>
      <c r="C6" s="35">
        <v>23</v>
      </c>
      <c r="D6" s="32" t="s">
        <v>79</v>
      </c>
      <c r="E6" s="29" t="s">
        <v>66</v>
      </c>
      <c r="F6" s="34">
        <v>500</v>
      </c>
      <c r="G6" s="34">
        <v>400</v>
      </c>
      <c r="H6" s="34">
        <v>400</v>
      </c>
      <c r="I6" s="34">
        <v>400</v>
      </c>
      <c r="J6" s="31" t="s">
        <v>80</v>
      </c>
    </row>
    <row r="7" spans="1:10" ht="20.25" customHeight="1" x14ac:dyDescent="0.2">
      <c r="A7" s="30" t="s">
        <v>33</v>
      </c>
      <c r="B7" s="31" t="s">
        <v>81</v>
      </c>
      <c r="C7" s="35">
        <v>23</v>
      </c>
      <c r="D7" s="32" t="s">
        <v>82</v>
      </c>
      <c r="E7" s="29" t="s">
        <v>44</v>
      </c>
      <c r="F7" s="34">
        <v>500</v>
      </c>
      <c r="G7" s="34">
        <v>400</v>
      </c>
      <c r="H7" s="58"/>
      <c r="I7" s="34">
        <v>400</v>
      </c>
      <c r="J7" s="31" t="s">
        <v>83</v>
      </c>
    </row>
    <row r="8" spans="1:10" ht="20.25" customHeight="1" x14ac:dyDescent="0.2">
      <c r="A8" s="30" t="s">
        <v>34</v>
      </c>
      <c r="B8" s="31" t="s">
        <v>67</v>
      </c>
      <c r="C8" s="35">
        <v>18</v>
      </c>
      <c r="D8" s="32" t="s">
        <v>84</v>
      </c>
      <c r="E8" s="29" t="s">
        <v>66</v>
      </c>
      <c r="F8" s="34">
        <v>500</v>
      </c>
      <c r="G8" s="34">
        <v>400</v>
      </c>
      <c r="H8" s="34">
        <v>400</v>
      </c>
      <c r="I8" s="34">
        <v>400</v>
      </c>
      <c r="J8" s="31" t="s">
        <v>85</v>
      </c>
    </row>
    <row r="9" spans="1:10" ht="20.25" customHeight="1" x14ac:dyDescent="0.2">
      <c r="A9" s="30" t="s">
        <v>36</v>
      </c>
      <c r="B9" s="31" t="s">
        <v>48</v>
      </c>
      <c r="C9" s="35">
        <v>16</v>
      </c>
      <c r="D9" s="32" t="s">
        <v>86</v>
      </c>
      <c r="E9" s="29" t="s">
        <v>44</v>
      </c>
      <c r="F9" s="34">
        <v>500</v>
      </c>
      <c r="G9" s="34">
        <v>400</v>
      </c>
      <c r="H9" s="34">
        <v>400</v>
      </c>
      <c r="I9" s="34">
        <v>350</v>
      </c>
      <c r="J9" s="31" t="s">
        <v>87</v>
      </c>
    </row>
    <row r="10" spans="1:10" ht="20.25" customHeight="1" x14ac:dyDescent="0.2">
      <c r="A10" s="30" t="s">
        <v>9</v>
      </c>
      <c r="B10" s="31" t="s">
        <v>89</v>
      </c>
      <c r="C10" s="35">
        <v>7</v>
      </c>
      <c r="D10" s="33" t="s">
        <v>90</v>
      </c>
      <c r="E10" s="29" t="s">
        <v>32</v>
      </c>
      <c r="F10" s="34">
        <v>500</v>
      </c>
      <c r="G10" s="34">
        <v>450</v>
      </c>
      <c r="H10" s="58"/>
      <c r="I10" s="58"/>
      <c r="J10" s="31" t="s">
        <v>91</v>
      </c>
    </row>
    <row r="11" spans="1:10" ht="20.25" customHeight="1" x14ac:dyDescent="0.2">
      <c r="A11" s="30" t="s">
        <v>37</v>
      </c>
      <c r="B11" s="31" t="s">
        <v>46</v>
      </c>
      <c r="C11" s="35">
        <v>10</v>
      </c>
      <c r="D11" s="32" t="s">
        <v>88</v>
      </c>
      <c r="E11" s="29" t="s">
        <v>35</v>
      </c>
      <c r="F11" s="34">
        <v>650</v>
      </c>
      <c r="G11" s="34">
        <v>450</v>
      </c>
      <c r="H11" s="34">
        <v>450</v>
      </c>
      <c r="I11" s="34">
        <v>400</v>
      </c>
      <c r="J11" s="55" t="s">
        <v>125</v>
      </c>
    </row>
    <row r="12" spans="1:10" ht="20.25" customHeight="1" x14ac:dyDescent="0.2">
      <c r="A12" s="30" t="s">
        <v>28</v>
      </c>
      <c r="B12" s="31" t="s">
        <v>68</v>
      </c>
      <c r="C12" s="35">
        <v>26</v>
      </c>
      <c r="D12" s="32" t="s">
        <v>92</v>
      </c>
      <c r="E12" s="29" t="s">
        <v>44</v>
      </c>
      <c r="F12" s="34">
        <v>650</v>
      </c>
      <c r="G12" s="34">
        <v>450</v>
      </c>
      <c r="H12" s="34">
        <v>400</v>
      </c>
      <c r="I12" s="34">
        <v>350</v>
      </c>
      <c r="J12" s="31" t="s">
        <v>93</v>
      </c>
    </row>
    <row r="13" spans="1:10" ht="20.25" customHeight="1" x14ac:dyDescent="0.2">
      <c r="A13" s="30" t="s">
        <v>38</v>
      </c>
      <c r="B13" s="31" t="s">
        <v>45</v>
      </c>
      <c r="C13" s="35">
        <v>22</v>
      </c>
      <c r="D13" s="32" t="s">
        <v>94</v>
      </c>
      <c r="E13" s="29" t="s">
        <v>77</v>
      </c>
      <c r="F13" s="34">
        <v>650</v>
      </c>
      <c r="G13" s="34">
        <v>500</v>
      </c>
      <c r="H13" s="34">
        <v>450</v>
      </c>
      <c r="I13" s="58"/>
      <c r="J13" s="31" t="s">
        <v>95</v>
      </c>
    </row>
    <row r="14" spans="1:10" ht="20.25" customHeight="1" x14ac:dyDescent="0.2">
      <c r="A14" s="30" t="s">
        <v>39</v>
      </c>
      <c r="B14" s="31" t="s">
        <v>96</v>
      </c>
      <c r="C14" s="35">
        <v>15</v>
      </c>
      <c r="D14" s="32" t="s">
        <v>97</v>
      </c>
      <c r="E14" s="29" t="s">
        <v>98</v>
      </c>
      <c r="F14" s="34">
        <v>700</v>
      </c>
      <c r="G14" s="34">
        <v>550</v>
      </c>
      <c r="H14" s="34">
        <v>450</v>
      </c>
      <c r="I14" s="58"/>
      <c r="J14" s="31" t="s">
        <v>99</v>
      </c>
    </row>
    <row r="15" spans="1:10" ht="20.25" customHeight="1" x14ac:dyDescent="0.2">
      <c r="A15" s="30" t="s">
        <v>69</v>
      </c>
      <c r="B15" s="31" t="s">
        <v>100</v>
      </c>
      <c r="C15" s="35">
        <v>30</v>
      </c>
      <c r="D15" s="32" t="s">
        <v>92</v>
      </c>
      <c r="E15" s="29" t="s">
        <v>44</v>
      </c>
      <c r="F15" s="34">
        <v>850</v>
      </c>
      <c r="G15" s="34">
        <v>500</v>
      </c>
      <c r="H15" s="34">
        <v>450</v>
      </c>
      <c r="I15" s="58"/>
      <c r="J15" s="31" t="s">
        <v>126</v>
      </c>
    </row>
    <row r="16" spans="1:10" ht="20.25" customHeight="1" x14ac:dyDescent="0.2">
      <c r="A16" s="30" t="s">
        <v>70</v>
      </c>
      <c r="B16" s="31" t="s">
        <v>100</v>
      </c>
      <c r="C16" s="35">
        <v>30</v>
      </c>
      <c r="D16" s="32" t="s">
        <v>92</v>
      </c>
      <c r="E16" s="29" t="s">
        <v>44</v>
      </c>
      <c r="F16" s="34">
        <v>850</v>
      </c>
      <c r="G16" s="34">
        <v>500</v>
      </c>
      <c r="H16" s="34">
        <v>450</v>
      </c>
      <c r="I16" s="58"/>
      <c r="J16" s="31" t="s">
        <v>126</v>
      </c>
    </row>
    <row r="17" spans="1:10" ht="20.25" customHeight="1" x14ac:dyDescent="0.2">
      <c r="A17" s="30" t="s">
        <v>101</v>
      </c>
      <c r="B17" s="31" t="s">
        <v>102</v>
      </c>
      <c r="C17" s="35">
        <v>15</v>
      </c>
      <c r="D17" s="33" t="s">
        <v>103</v>
      </c>
      <c r="E17" s="29" t="s">
        <v>44</v>
      </c>
      <c r="F17" s="34">
        <v>950</v>
      </c>
      <c r="G17" s="34">
        <v>550</v>
      </c>
      <c r="H17" s="34">
        <v>450</v>
      </c>
      <c r="I17" s="58"/>
      <c r="J17" s="31" t="s">
        <v>104</v>
      </c>
    </row>
    <row r="18" spans="1:10" ht="19.5" customHeight="1" x14ac:dyDescent="0.2">
      <c r="A18" s="27"/>
      <c r="B18"/>
      <c r="C18"/>
      <c r="D18"/>
      <c r="E18"/>
      <c r="F18"/>
      <c r="G18"/>
      <c r="H18"/>
      <c r="I18"/>
      <c r="J18"/>
    </row>
    <row r="19" spans="1:10" ht="19.5" customHeight="1" x14ac:dyDescent="0.2"/>
    <row r="20" spans="1:10" ht="19.5" customHeight="1" x14ac:dyDescent="0.2"/>
    <row r="21" spans="1:10" ht="19.5" customHeight="1" x14ac:dyDescent="0.2"/>
    <row r="22" spans="1:10" ht="19.5" customHeight="1" x14ac:dyDescent="0.2">
      <c r="B22" s="54" t="s">
        <v>116</v>
      </c>
    </row>
    <row r="23" spans="1:10" ht="19.5" customHeight="1" x14ac:dyDescent="0.2">
      <c r="B23" s="24" t="s">
        <v>114</v>
      </c>
      <c r="C23" s="24">
        <v>200</v>
      </c>
    </row>
    <row r="24" spans="1:10" ht="19.5" customHeight="1" x14ac:dyDescent="0.2">
      <c r="B24" s="24" t="s">
        <v>107</v>
      </c>
      <c r="C24" s="24">
        <v>200</v>
      </c>
    </row>
    <row r="25" spans="1:10" ht="19.5" customHeight="1" x14ac:dyDescent="0.2">
      <c r="B25" s="24" t="s">
        <v>112</v>
      </c>
      <c r="C25" s="24">
        <v>150</v>
      </c>
    </row>
    <row r="26" spans="1:10" ht="19.5" customHeight="1" x14ac:dyDescent="0.2">
      <c r="B26" s="24" t="s">
        <v>111</v>
      </c>
      <c r="C26" s="24">
        <v>150</v>
      </c>
    </row>
    <row r="27" spans="1:10" ht="19.5" customHeight="1" x14ac:dyDescent="0.2">
      <c r="B27" s="24" t="s">
        <v>113</v>
      </c>
      <c r="C27" s="24">
        <v>0</v>
      </c>
    </row>
    <row r="28" spans="1:10" ht="19.5" customHeight="1" x14ac:dyDescent="0.2"/>
  </sheetData>
  <mergeCells count="2">
    <mergeCell ref="F3:I3"/>
    <mergeCell ref="A2:I2"/>
  </mergeCells>
  <phoneticPr fontId="3" type="noConversion"/>
  <hyperlinks>
    <hyperlink ref="D6" r:id="rId1" display="http://www.klatovskydvur.cz/klatovskydvur" xr:uid="{00000000-0004-0000-0200-000000000000}"/>
    <hyperlink ref="D7" r:id="rId2" display="http://www.sszp.kt.cz/index.php?pages=26&amp;page=212&amp;lang=cz&amp;sm=4" xr:uid="{00000000-0004-0000-0200-000001000000}"/>
    <hyperlink ref="D8" r:id="rId3" xr:uid="{00000000-0004-0000-0200-000002000000}"/>
    <hyperlink ref="D12" r:id="rId4" xr:uid="{00000000-0004-0000-0200-000003000000}"/>
    <hyperlink ref="D13" r:id="rId5" xr:uid="{00000000-0004-0000-0200-000004000000}"/>
    <hyperlink ref="D14" r:id="rId6" xr:uid="{00000000-0004-0000-0200-000005000000}"/>
    <hyperlink ref="D15" r:id="rId7" xr:uid="{00000000-0004-0000-0200-000006000000}"/>
    <hyperlink ref="D16" r:id="rId8" xr:uid="{00000000-0004-0000-0200-000007000000}"/>
    <hyperlink ref="D11" r:id="rId9" xr:uid="{00000000-0004-0000-0200-000008000000}"/>
  </hyperlinks>
  <pageMargins left="0.78740157499999996" right="0.78740157499999996" top="0.984251969" bottom="0.984251969" header="0.4921259845" footer="0.4921259845"/>
  <pageSetup paperSize="9" orientation="portrait" horizontalDpi="1200" verticalDpi="300" r:id="rId1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2:E48"/>
  <sheetViews>
    <sheetView zoomScaleNormal="100" zoomScaleSheetLayoutView="100" workbookViewId="0">
      <selection activeCell="R21" sqref="R21"/>
    </sheetView>
  </sheetViews>
  <sheetFormatPr defaultRowHeight="12.75" x14ac:dyDescent="0.2"/>
  <cols>
    <col min="1" max="1" width="6.140625" style="67" customWidth="1"/>
    <col min="2" max="2" width="1.5703125" style="67" customWidth="1"/>
    <col min="3" max="3" width="10.140625" style="67" bestFit="1" customWidth="1"/>
    <col min="4" max="4" width="3.28515625" style="67" bestFit="1" customWidth="1"/>
    <col min="5" max="5" width="62.5703125" style="67" customWidth="1"/>
    <col min="6" max="6" width="5.5703125" style="67" customWidth="1"/>
    <col min="7" max="16384" width="9.140625" style="67"/>
  </cols>
  <sheetData>
    <row r="2" spans="1:5" ht="42.75" x14ac:dyDescent="0.2">
      <c r="E2" s="85" t="s">
        <v>127</v>
      </c>
    </row>
    <row r="3" spans="1:5" ht="18" customHeight="1" x14ac:dyDescent="0.2"/>
    <row r="4" spans="1:5" x14ac:dyDescent="0.2">
      <c r="A4" s="102" t="s">
        <v>128</v>
      </c>
      <c r="B4" s="102"/>
      <c r="C4" s="102"/>
      <c r="D4" s="102"/>
      <c r="E4" s="102"/>
    </row>
    <row r="5" spans="1:5" x14ac:dyDescent="0.2">
      <c r="A5" s="102"/>
      <c r="B5" s="102"/>
      <c r="C5" s="102"/>
      <c r="D5" s="102"/>
      <c r="E5" s="102"/>
    </row>
    <row r="6" spans="1:5" x14ac:dyDescent="0.2">
      <c r="E6" s="68" t="s">
        <v>129</v>
      </c>
    </row>
    <row r="7" spans="1:5" x14ac:dyDescent="0.2">
      <c r="A7" s="103" t="s">
        <v>130</v>
      </c>
      <c r="B7" s="104"/>
      <c r="C7" s="104"/>
      <c r="D7" s="104"/>
      <c r="E7" s="104"/>
    </row>
    <row r="8" spans="1:5" x14ac:dyDescent="0.2">
      <c r="B8" s="69"/>
      <c r="C8" s="69"/>
      <c r="D8" s="69"/>
      <c r="E8" s="70"/>
    </row>
    <row r="9" spans="1:5" x14ac:dyDescent="0.2">
      <c r="B9" s="71"/>
      <c r="C9" s="71"/>
      <c r="D9" s="71"/>
      <c r="E9" s="72"/>
    </row>
    <row r="10" spans="1:5" ht="14.25" customHeight="1" x14ac:dyDescent="0.2">
      <c r="A10" s="73" t="s">
        <v>131</v>
      </c>
      <c r="B10" s="73"/>
      <c r="C10" s="74">
        <v>44659</v>
      </c>
      <c r="E10" s="73" t="s">
        <v>132</v>
      </c>
    </row>
    <row r="11" spans="1:5" ht="14.25" customHeight="1" x14ac:dyDescent="0.2">
      <c r="C11" s="75"/>
      <c r="E11" s="73"/>
    </row>
    <row r="12" spans="1:5" ht="22.5" customHeight="1" x14ac:dyDescent="0.2">
      <c r="E12" s="76" t="s">
        <v>133</v>
      </c>
    </row>
    <row r="13" spans="1:5" ht="28.5" customHeight="1" x14ac:dyDescent="0.2">
      <c r="D13" s="73"/>
      <c r="E13" s="77" t="s">
        <v>134</v>
      </c>
    </row>
    <row r="14" spans="1:5" ht="8.25" customHeight="1" x14ac:dyDescent="0.2">
      <c r="B14" s="78"/>
      <c r="C14" s="78"/>
      <c r="D14" s="78"/>
      <c r="E14" s="79"/>
    </row>
    <row r="15" spans="1:5" x14ac:dyDescent="0.2">
      <c r="E15" s="73"/>
    </row>
    <row r="16" spans="1:5" x14ac:dyDescent="0.2">
      <c r="A16" s="73" t="s">
        <v>135</v>
      </c>
      <c r="B16" s="73"/>
      <c r="C16" s="74">
        <v>44660</v>
      </c>
      <c r="E16" s="73" t="s">
        <v>132</v>
      </c>
    </row>
    <row r="17" spans="1:5" x14ac:dyDescent="0.2">
      <c r="C17" s="75"/>
      <c r="E17" s="73"/>
    </row>
    <row r="18" spans="1:5" ht="22.5" customHeight="1" x14ac:dyDescent="0.2">
      <c r="E18" s="76" t="s">
        <v>136</v>
      </c>
    </row>
    <row r="19" spans="1:5" ht="25.5" x14ac:dyDescent="0.2">
      <c r="E19" s="77" t="s">
        <v>137</v>
      </c>
    </row>
    <row r="20" spans="1:5" x14ac:dyDescent="0.2">
      <c r="E20" s="73"/>
    </row>
    <row r="21" spans="1:5" ht="22.5" customHeight="1" x14ac:dyDescent="0.2">
      <c r="D21" s="73"/>
      <c r="E21" s="76" t="s">
        <v>138</v>
      </c>
    </row>
    <row r="22" spans="1:5" ht="25.5" x14ac:dyDescent="0.2">
      <c r="D22" s="73"/>
      <c r="E22" s="77" t="s">
        <v>139</v>
      </c>
    </row>
    <row r="23" spans="1:5" ht="6.75" customHeight="1" x14ac:dyDescent="0.2">
      <c r="D23" s="73"/>
      <c r="E23" s="77"/>
    </row>
    <row r="24" spans="1:5" ht="25.5" customHeight="1" x14ac:dyDescent="0.2">
      <c r="D24" s="73" t="s">
        <v>140</v>
      </c>
      <c r="E24" s="77" t="s">
        <v>141</v>
      </c>
    </row>
    <row r="25" spans="1:5" ht="6.75" customHeight="1" x14ac:dyDescent="0.2">
      <c r="D25" s="73"/>
      <c r="E25" s="77"/>
    </row>
    <row r="26" spans="1:5" ht="25.5" x14ac:dyDescent="0.2">
      <c r="D26" s="73" t="s">
        <v>142</v>
      </c>
      <c r="E26" s="77" t="s">
        <v>143</v>
      </c>
    </row>
    <row r="27" spans="1:5" x14ac:dyDescent="0.2">
      <c r="D27" s="73"/>
      <c r="E27" s="73"/>
    </row>
    <row r="28" spans="1:5" ht="21.75" customHeight="1" x14ac:dyDescent="0.2">
      <c r="D28" s="73"/>
      <c r="E28" s="76" t="s">
        <v>133</v>
      </c>
    </row>
    <row r="29" spans="1:5" ht="27.75" customHeight="1" x14ac:dyDescent="0.2">
      <c r="E29" s="77" t="s">
        <v>144</v>
      </c>
    </row>
    <row r="30" spans="1:5" ht="9" customHeight="1" x14ac:dyDescent="0.2">
      <c r="B30" s="78"/>
      <c r="C30" s="78"/>
      <c r="D30" s="78"/>
      <c r="E30" s="80"/>
    </row>
    <row r="31" spans="1:5" x14ac:dyDescent="0.2">
      <c r="E31" s="73"/>
    </row>
    <row r="32" spans="1:5" x14ac:dyDescent="0.2">
      <c r="A32" s="73" t="s">
        <v>145</v>
      </c>
      <c r="B32" s="73"/>
      <c r="C32" s="74">
        <v>44661</v>
      </c>
      <c r="E32" s="73" t="s">
        <v>132</v>
      </c>
    </row>
    <row r="33" spans="1:5" x14ac:dyDescent="0.2">
      <c r="C33" s="75"/>
      <c r="E33" s="73"/>
    </row>
    <row r="34" spans="1:5" ht="22.5" customHeight="1" x14ac:dyDescent="0.2">
      <c r="E34" s="76" t="s">
        <v>136</v>
      </c>
    </row>
    <row r="35" spans="1:5" ht="25.5" customHeight="1" x14ac:dyDescent="0.2">
      <c r="E35" s="77" t="s">
        <v>146</v>
      </c>
    </row>
    <row r="36" spans="1:5" x14ac:dyDescent="0.2">
      <c r="E36" s="73"/>
    </row>
    <row r="37" spans="1:5" ht="19.5" customHeight="1" x14ac:dyDescent="0.2">
      <c r="D37" s="73"/>
      <c r="E37" s="76" t="s">
        <v>138</v>
      </c>
    </row>
    <row r="38" spans="1:5" ht="15.75" customHeight="1" x14ac:dyDescent="0.2">
      <c r="D38" s="73"/>
      <c r="E38" s="81" t="s">
        <v>147</v>
      </c>
    </row>
    <row r="39" spans="1:5" ht="6.75" customHeight="1" x14ac:dyDescent="0.2">
      <c r="D39" s="73"/>
      <c r="E39" s="81"/>
    </row>
    <row r="40" spans="1:5" ht="25.5" customHeight="1" x14ac:dyDescent="0.2">
      <c r="D40" s="73" t="s">
        <v>140</v>
      </c>
      <c r="E40" s="77" t="s">
        <v>148</v>
      </c>
    </row>
    <row r="41" spans="1:5" ht="6" customHeight="1" x14ac:dyDescent="0.2">
      <c r="D41" s="73"/>
      <c r="E41" s="77"/>
    </row>
    <row r="42" spans="1:5" ht="28.5" customHeight="1" x14ac:dyDescent="0.2">
      <c r="D42" s="73" t="s">
        <v>142</v>
      </c>
      <c r="E42" s="77" t="s">
        <v>149</v>
      </c>
    </row>
    <row r="43" spans="1:5" ht="9" customHeight="1" x14ac:dyDescent="0.2">
      <c r="B43" s="78"/>
      <c r="C43" s="78"/>
      <c r="D43" s="78"/>
      <c r="E43" s="80"/>
    </row>
    <row r="44" spans="1:5" x14ac:dyDescent="0.2">
      <c r="A44" s="104"/>
      <c r="B44" s="104"/>
      <c r="C44" s="104"/>
      <c r="D44" s="104"/>
      <c r="E44" s="104"/>
    </row>
    <row r="45" spans="1:5" x14ac:dyDescent="0.2">
      <c r="A45" s="105"/>
      <c r="B45" s="105"/>
      <c r="C45" s="105"/>
      <c r="D45" s="105"/>
      <c r="E45" s="105"/>
    </row>
    <row r="46" spans="1:5" x14ac:dyDescent="0.2">
      <c r="A46" s="104"/>
      <c r="B46" s="106"/>
      <c r="C46" s="106"/>
      <c r="D46" s="106"/>
      <c r="E46" s="106"/>
    </row>
    <row r="47" spans="1:5" x14ac:dyDescent="0.2">
      <c r="A47" s="101"/>
      <c r="B47" s="101"/>
      <c r="C47" s="101"/>
      <c r="D47" s="101"/>
      <c r="E47" s="101"/>
    </row>
    <row r="48" spans="1:5" x14ac:dyDescent="0.2">
      <c r="A48" s="101"/>
      <c r="B48" s="101"/>
      <c r="C48" s="101"/>
      <c r="D48" s="101"/>
      <c r="E48" s="101"/>
    </row>
  </sheetData>
  <mergeCells count="7">
    <mergeCell ref="A48:E48"/>
    <mergeCell ref="A4:E5"/>
    <mergeCell ref="A7:E7"/>
    <mergeCell ref="A44:E44"/>
    <mergeCell ref="A45:E45"/>
    <mergeCell ref="A46:E46"/>
    <mergeCell ref="A47:E47"/>
  </mergeCells>
  <pageMargins left="0.78740157499999996" right="0.78740157499999996" top="0.984251969" bottom="0.984251969" header="0.4921259845" footer="0.4921259845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 !!!</vt:lpstr>
      <vt:lpstr>Přihláška</vt:lpstr>
      <vt:lpstr>Ubytování</vt:lpstr>
      <vt:lpstr>Jídelníček</vt:lpstr>
      <vt:lpstr>Jídelníček!Oblast_tisku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Nováček, Karel</cp:lastModifiedBy>
  <cp:lastPrinted>2010-06-20T17:54:34Z</cp:lastPrinted>
  <dcterms:created xsi:type="dcterms:W3CDTF">2009-05-23T18:40:34Z</dcterms:created>
  <dcterms:modified xsi:type="dcterms:W3CDTF">2022-03-08T10:42:05Z</dcterms:modified>
</cp:coreProperties>
</file>